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1025"/>
  </bookViews>
  <sheets>
    <sheet name="Лист1" sheetId="1" r:id="rId1"/>
  </sheets>
  <definedNames>
    <definedName name="_GoBack" localSheetId="0">Лист1!$S$276</definedName>
    <definedName name="Excel_BuiltIn_Print_Titles" localSheetId="0">Лист1!$7:$7</definedName>
    <definedName name="_xlnm.Print_Area" localSheetId="0">Лист1!$A$1:$AB$500</definedName>
  </definedNames>
  <calcPr calcId="145621"/>
</workbook>
</file>

<file path=xl/calcChain.xml><?xml version="1.0" encoding="utf-8"?>
<calcChain xmlns="http://schemas.openxmlformats.org/spreadsheetml/2006/main">
  <c r="AA282" i="1" l="1"/>
  <c r="AA250" i="1"/>
  <c r="Z140" i="1"/>
  <c r="AA111" i="1"/>
  <c r="Z21" i="1" l="1"/>
  <c r="AC486" i="1" l="1"/>
  <c r="AC478" i="1"/>
  <c r="AC465" i="1"/>
  <c r="AC432" i="1"/>
  <c r="AC405" i="1" s="1"/>
  <c r="AC384" i="1"/>
  <c r="AC376" i="1"/>
  <c r="AC283" i="1"/>
  <c r="AC271" i="1"/>
  <c r="AC252" i="1"/>
  <c r="AC239" i="1"/>
  <c r="AC166" i="1"/>
  <c r="AC97" i="1"/>
  <c r="AC69" i="1"/>
  <c r="AC21" i="1"/>
  <c r="AC19" i="1" s="1"/>
  <c r="AC18" i="1" l="1"/>
  <c r="AC349" i="1"/>
  <c r="AC464" i="1"/>
  <c r="AC165" i="1"/>
  <c r="Z271" i="1"/>
  <c r="AA268" i="1"/>
  <c r="AA267" i="1"/>
  <c r="AA266" i="1"/>
  <c r="AA265" i="1"/>
  <c r="AA263" i="1"/>
  <c r="AA262" i="1"/>
  <c r="AA261" i="1"/>
  <c r="AA257" i="1"/>
  <c r="AA255" i="1"/>
  <c r="Z252" i="1"/>
  <c r="V252" i="1"/>
  <c r="W252" i="1"/>
  <c r="X252" i="1"/>
  <c r="Y252" i="1"/>
  <c r="AC8" i="1" l="1"/>
  <c r="AA272" i="1"/>
  <c r="AA85" i="1"/>
  <c r="AA143" i="1" l="1"/>
  <c r="Z239" i="1" l="1"/>
  <c r="AA244" i="1"/>
  <c r="Z340" i="1" l="1"/>
  <c r="AA347" i="1"/>
  <c r="AA494" i="1" l="1"/>
  <c r="AA493" i="1"/>
  <c r="AA488" i="1"/>
  <c r="Z486" i="1"/>
  <c r="Y486" i="1"/>
  <c r="X486" i="1"/>
  <c r="W486" i="1"/>
  <c r="V486" i="1"/>
  <c r="U486" i="1"/>
  <c r="AA481" i="1"/>
  <c r="AA480" i="1"/>
  <c r="Z478" i="1"/>
  <c r="Y478" i="1"/>
  <c r="X478" i="1"/>
  <c r="W478" i="1"/>
  <c r="V478" i="1"/>
  <c r="U478" i="1"/>
  <c r="AA476" i="1"/>
  <c r="AA475" i="1"/>
  <c r="AA473" i="1"/>
  <c r="AA468" i="1"/>
  <c r="AA467" i="1"/>
  <c r="Z465" i="1"/>
  <c r="Y465" i="1"/>
  <c r="X465" i="1"/>
  <c r="W465" i="1"/>
  <c r="V465" i="1"/>
  <c r="U465" i="1"/>
  <c r="AA453" i="1"/>
  <c r="AA452" i="1"/>
  <c r="AA450" i="1"/>
  <c r="AA448" i="1"/>
  <c r="Z446" i="1"/>
  <c r="Y446" i="1"/>
  <c r="X446" i="1"/>
  <c r="W446" i="1"/>
  <c r="V446" i="1"/>
  <c r="U446" i="1"/>
  <c r="AA445" i="1"/>
  <c r="AA444" i="1"/>
  <c r="AA442" i="1"/>
  <c r="AA441" i="1"/>
  <c r="AA437" i="1"/>
  <c r="AA435" i="1"/>
  <c r="AA434" i="1"/>
  <c r="Z432" i="1"/>
  <c r="Y432" i="1"/>
  <c r="X432" i="1"/>
  <c r="W432" i="1"/>
  <c r="V432" i="1"/>
  <c r="U432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4" i="1"/>
  <c r="AA413" i="1"/>
  <c r="AA412" i="1"/>
  <c r="AA410" i="1"/>
  <c r="AA409" i="1"/>
  <c r="AA407" i="1"/>
  <c r="Z406" i="1"/>
  <c r="Y406" i="1"/>
  <c r="X406" i="1"/>
  <c r="W406" i="1"/>
  <c r="V406" i="1"/>
  <c r="U406" i="1"/>
  <c r="AA403" i="1"/>
  <c r="AA401" i="1"/>
  <c r="AA400" i="1"/>
  <c r="Z398" i="1"/>
  <c r="Y398" i="1"/>
  <c r="X398" i="1"/>
  <c r="W398" i="1"/>
  <c r="V398" i="1"/>
  <c r="U398" i="1"/>
  <c r="AA397" i="1"/>
  <c r="AA396" i="1"/>
  <c r="AA393" i="1"/>
  <c r="AA392" i="1"/>
  <c r="AA391" i="1"/>
  <c r="Z390" i="1"/>
  <c r="Y390" i="1"/>
  <c r="X390" i="1"/>
  <c r="W390" i="1"/>
  <c r="V390" i="1"/>
  <c r="U390" i="1"/>
  <c r="AA388" i="1"/>
  <c r="AA386" i="1"/>
  <c r="Z384" i="1"/>
  <c r="Y384" i="1"/>
  <c r="X384" i="1"/>
  <c r="W384" i="1"/>
  <c r="V384" i="1"/>
  <c r="U384" i="1"/>
  <c r="AA379" i="1"/>
  <c r="Z376" i="1"/>
  <c r="Y376" i="1"/>
  <c r="X376" i="1"/>
  <c r="W376" i="1"/>
  <c r="V376" i="1"/>
  <c r="U376" i="1"/>
  <c r="AA375" i="1"/>
  <c r="AA373" i="1"/>
  <c r="AA371" i="1"/>
  <c r="AA368" i="1"/>
  <c r="AA366" i="1"/>
  <c r="AA361" i="1"/>
  <c r="AA360" i="1"/>
  <c r="AA358" i="1"/>
  <c r="AA357" i="1"/>
  <c r="AA353" i="1"/>
  <c r="AA352" i="1"/>
  <c r="Z350" i="1"/>
  <c r="Y350" i="1"/>
  <c r="X350" i="1"/>
  <c r="W350" i="1"/>
  <c r="V350" i="1"/>
  <c r="U350" i="1"/>
  <c r="AA345" i="1"/>
  <c r="AA343" i="1"/>
  <c r="AA342" i="1"/>
  <c r="Y340" i="1"/>
  <c r="X340" i="1"/>
  <c r="W340" i="1"/>
  <c r="V340" i="1"/>
  <c r="U340" i="1"/>
  <c r="AA337" i="1"/>
  <c r="AA336" i="1"/>
  <c r="AA335" i="1"/>
  <c r="AA334" i="1"/>
  <c r="AA333" i="1"/>
  <c r="AA332" i="1"/>
  <c r="AA331" i="1"/>
  <c r="AA330" i="1"/>
  <c r="AA329" i="1"/>
  <c r="Z328" i="1"/>
  <c r="Y328" i="1"/>
  <c r="X328" i="1"/>
  <c r="W328" i="1"/>
  <c r="V328" i="1"/>
  <c r="U328" i="1"/>
  <c r="AA327" i="1"/>
  <c r="AA326" i="1"/>
  <c r="AA325" i="1"/>
  <c r="AA322" i="1"/>
  <c r="AA321" i="1"/>
  <c r="AA320" i="1"/>
  <c r="AA319" i="1"/>
  <c r="AA318" i="1"/>
  <c r="Z317" i="1"/>
  <c r="Y317" i="1"/>
  <c r="X317" i="1"/>
  <c r="W317" i="1"/>
  <c r="V317" i="1"/>
  <c r="U317" i="1"/>
  <c r="AA316" i="1"/>
  <c r="AA315" i="1"/>
  <c r="AA314" i="1"/>
  <c r="AA313" i="1"/>
  <c r="AA312" i="1"/>
  <c r="Z311" i="1"/>
  <c r="Y311" i="1"/>
  <c r="X311" i="1"/>
  <c r="W311" i="1"/>
  <c r="V311" i="1"/>
  <c r="U311" i="1"/>
  <c r="AA310" i="1"/>
  <c r="AA308" i="1"/>
  <c r="AA307" i="1"/>
  <c r="AA306" i="1"/>
  <c r="Y305" i="1"/>
  <c r="Z304" i="1"/>
  <c r="Y304" i="1"/>
  <c r="X304" i="1"/>
  <c r="W304" i="1"/>
  <c r="V304" i="1"/>
  <c r="U304" i="1"/>
  <c r="AA303" i="1"/>
  <c r="AA302" i="1"/>
  <c r="AA301" i="1"/>
  <c r="AA300" i="1"/>
  <c r="AA299" i="1"/>
  <c r="AA298" i="1"/>
  <c r="AA296" i="1"/>
  <c r="AA295" i="1"/>
  <c r="AA294" i="1"/>
  <c r="AA293" i="1"/>
  <c r="AA291" i="1"/>
  <c r="AA290" i="1"/>
  <c r="AA289" i="1"/>
  <c r="AA288" i="1"/>
  <c r="AA286" i="1"/>
  <c r="AA285" i="1"/>
  <c r="AA284" i="1"/>
  <c r="Z283" i="1"/>
  <c r="Y283" i="1"/>
  <c r="X283" i="1"/>
  <c r="W283" i="1"/>
  <c r="V283" i="1"/>
  <c r="U283" i="1"/>
  <c r="AA281" i="1"/>
  <c r="AA280" i="1"/>
  <c r="AA279" i="1"/>
  <c r="AA278" i="1"/>
  <c r="AA277" i="1"/>
  <c r="AA276" i="1"/>
  <c r="AA275" i="1"/>
  <c r="AA274" i="1"/>
  <c r="AA273" i="1"/>
  <c r="Y271" i="1"/>
  <c r="X271" i="1"/>
  <c r="W271" i="1"/>
  <c r="V271" i="1"/>
  <c r="U271" i="1"/>
  <c r="AA270" i="1"/>
  <c r="AA269" i="1"/>
  <c r="AA264" i="1"/>
  <c r="AA259" i="1"/>
  <c r="AA256" i="1"/>
  <c r="AA254" i="1"/>
  <c r="AA253" i="1"/>
  <c r="U252" i="1"/>
  <c r="AA252" i="1" s="1"/>
  <c r="AA249" i="1"/>
  <c r="AA248" i="1"/>
  <c r="AA246" i="1"/>
  <c r="AA243" i="1"/>
  <c r="AA242" i="1"/>
  <c r="AA241" i="1"/>
  <c r="Y239" i="1"/>
  <c r="X239" i="1"/>
  <c r="W239" i="1"/>
  <c r="V239" i="1"/>
  <c r="U239" i="1"/>
  <c r="AA231" i="1"/>
  <c r="AA229" i="1"/>
  <c r="AA227" i="1"/>
  <c r="AA225" i="1"/>
  <c r="AA223" i="1"/>
  <c r="AA222" i="1"/>
  <c r="AA221" i="1"/>
  <c r="AA220" i="1"/>
  <c r="AA219" i="1"/>
  <c r="AA218" i="1"/>
  <c r="AA216" i="1"/>
  <c r="AA215" i="1"/>
  <c r="AA214" i="1"/>
  <c r="AA213" i="1"/>
  <c r="AA212" i="1"/>
  <c r="Z210" i="1"/>
  <c r="Y210" i="1"/>
  <c r="X210" i="1"/>
  <c r="W210" i="1"/>
  <c r="V210" i="1"/>
  <c r="U210" i="1"/>
  <c r="AA207" i="1"/>
  <c r="AA204" i="1"/>
  <c r="Z201" i="1"/>
  <c r="Y201" i="1"/>
  <c r="X201" i="1"/>
  <c r="W201" i="1"/>
  <c r="V201" i="1"/>
  <c r="U201" i="1"/>
  <c r="AA200" i="1"/>
  <c r="AA199" i="1"/>
  <c r="AA198" i="1"/>
  <c r="Z197" i="1"/>
  <c r="Z189" i="1" s="1"/>
  <c r="Y197" i="1"/>
  <c r="Y189" i="1" s="1"/>
  <c r="X197" i="1"/>
  <c r="W197" i="1"/>
  <c r="W189" i="1" s="1"/>
  <c r="V197" i="1"/>
  <c r="V189" i="1" s="1"/>
  <c r="U197" i="1"/>
  <c r="X189" i="1"/>
  <c r="AA182" i="1"/>
  <c r="AA181" i="1"/>
  <c r="AA179" i="1"/>
  <c r="AA177" i="1"/>
  <c r="AA176" i="1"/>
  <c r="AA175" i="1"/>
  <c r="AA173" i="1"/>
  <c r="AA172" i="1"/>
  <c r="AA171" i="1"/>
  <c r="AA170" i="1"/>
  <c r="AA168" i="1"/>
  <c r="Z166" i="1"/>
  <c r="Y166" i="1"/>
  <c r="X166" i="1"/>
  <c r="W166" i="1"/>
  <c r="V166" i="1"/>
  <c r="U166" i="1"/>
  <c r="AA163" i="1"/>
  <c r="AA161" i="1"/>
  <c r="AA160" i="1"/>
  <c r="AA159" i="1"/>
  <c r="AA158" i="1"/>
  <c r="Z156" i="1"/>
  <c r="Y156" i="1"/>
  <c r="X156" i="1"/>
  <c r="W156" i="1"/>
  <c r="V156" i="1"/>
  <c r="U156" i="1"/>
  <c r="AA155" i="1"/>
  <c r="AA152" i="1"/>
  <c r="AA151" i="1"/>
  <c r="Z149" i="1"/>
  <c r="Y149" i="1"/>
  <c r="X149" i="1"/>
  <c r="W149" i="1"/>
  <c r="V149" i="1"/>
  <c r="U149" i="1"/>
  <c r="AA147" i="1"/>
  <c r="AA146" i="1"/>
  <c r="Z145" i="1"/>
  <c r="AA142" i="1"/>
  <c r="AA141" i="1"/>
  <c r="Y140" i="1"/>
  <c r="X140" i="1"/>
  <c r="W140" i="1"/>
  <c r="V140" i="1"/>
  <c r="U140" i="1"/>
  <c r="AA138" i="1"/>
  <c r="AA137" i="1"/>
  <c r="AA136" i="1"/>
  <c r="AA135" i="1"/>
  <c r="AA134" i="1"/>
  <c r="AA133" i="1"/>
  <c r="AA132" i="1"/>
  <c r="Z131" i="1"/>
  <c r="Y131" i="1"/>
  <c r="X131" i="1"/>
  <c r="W131" i="1"/>
  <c r="V131" i="1"/>
  <c r="U131" i="1"/>
  <c r="AA129" i="1"/>
  <c r="AA127" i="1"/>
  <c r="AA126" i="1"/>
  <c r="AA124" i="1"/>
  <c r="AA123" i="1"/>
  <c r="AA122" i="1"/>
  <c r="AA120" i="1"/>
  <c r="AA119" i="1"/>
  <c r="AA118" i="1"/>
  <c r="AA117" i="1"/>
  <c r="AA116" i="1"/>
  <c r="AA115" i="1"/>
  <c r="AA114" i="1"/>
  <c r="Z113" i="1"/>
  <c r="Y113" i="1"/>
  <c r="X113" i="1"/>
  <c r="W113" i="1"/>
  <c r="V113" i="1"/>
  <c r="U113" i="1"/>
  <c r="AA112" i="1"/>
  <c r="Z109" i="1"/>
  <c r="X109" i="1"/>
  <c r="W109" i="1"/>
  <c r="V109" i="1"/>
  <c r="U109" i="1"/>
  <c r="AA108" i="1"/>
  <c r="AA107" i="1"/>
  <c r="AA106" i="1"/>
  <c r="AA105" i="1"/>
  <c r="AA104" i="1"/>
  <c r="AA103" i="1"/>
  <c r="AA102" i="1"/>
  <c r="AA101" i="1"/>
  <c r="AA100" i="1"/>
  <c r="AA99" i="1"/>
  <c r="AA98" i="1"/>
  <c r="Z97" i="1"/>
  <c r="Y97" i="1"/>
  <c r="X97" i="1"/>
  <c r="W97" i="1"/>
  <c r="V97" i="1"/>
  <c r="U97" i="1"/>
  <c r="AA96" i="1"/>
  <c r="AA95" i="1"/>
  <c r="AA93" i="1"/>
  <c r="AA92" i="1"/>
  <c r="AA90" i="1"/>
  <c r="AA88" i="1"/>
  <c r="AA86" i="1"/>
  <c r="Z84" i="1"/>
  <c r="Y84" i="1"/>
  <c r="X84" i="1"/>
  <c r="W84" i="1"/>
  <c r="V84" i="1"/>
  <c r="U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Z69" i="1"/>
  <c r="Y69" i="1"/>
  <c r="X69" i="1"/>
  <c r="W69" i="1"/>
  <c r="V69" i="1"/>
  <c r="U69" i="1"/>
  <c r="AA67" i="1"/>
  <c r="AA65" i="1"/>
  <c r="Z63" i="1"/>
  <c r="Y63" i="1"/>
  <c r="X63" i="1"/>
  <c r="W63" i="1"/>
  <c r="V63" i="1"/>
  <c r="U63" i="1"/>
  <c r="AA62" i="1"/>
  <c r="AA60" i="1"/>
  <c r="AA58" i="1"/>
  <c r="AA56" i="1"/>
  <c r="AA54" i="1"/>
  <c r="AA53" i="1"/>
  <c r="AA52" i="1"/>
  <c r="AA50" i="1"/>
  <c r="AA49" i="1"/>
  <c r="AA48" i="1"/>
  <c r="AA47" i="1"/>
  <c r="AA46" i="1"/>
  <c r="Z45" i="1"/>
  <c r="Z35" i="1" s="1"/>
  <c r="Y45" i="1"/>
  <c r="Y35" i="1" s="1"/>
  <c r="X45" i="1"/>
  <c r="X35" i="1" s="1"/>
  <c r="W45" i="1"/>
  <c r="W35" i="1" s="1"/>
  <c r="V45" i="1"/>
  <c r="V35" i="1" s="1"/>
  <c r="U45" i="1"/>
  <c r="U35" i="1" s="1"/>
  <c r="AA42" i="1"/>
  <c r="AA40" i="1"/>
  <c r="AA38" i="1"/>
  <c r="AA37" i="1"/>
  <c r="AA36" i="1"/>
  <c r="AA33" i="1"/>
  <c r="AA32" i="1"/>
  <c r="Y31" i="1"/>
  <c r="AA30" i="1"/>
  <c r="AA29" i="1"/>
  <c r="Y28" i="1"/>
  <c r="AA28" i="1" s="1"/>
  <c r="AA26" i="1"/>
  <c r="AA24" i="1"/>
  <c r="AA23" i="1"/>
  <c r="AA22" i="1"/>
  <c r="Z19" i="1"/>
  <c r="Y21" i="1"/>
  <c r="X21" i="1"/>
  <c r="W21" i="1"/>
  <c r="W19" i="1" s="1"/>
  <c r="V21" i="1"/>
  <c r="V19" i="1" s="1"/>
  <c r="U21" i="1"/>
  <c r="X19" i="1"/>
  <c r="AA140" i="1" l="1"/>
  <c r="AA271" i="1"/>
  <c r="AA239" i="1"/>
  <c r="AA201" i="1"/>
  <c r="Y110" i="1"/>
  <c r="AA486" i="1"/>
  <c r="AA63" i="1"/>
  <c r="V165" i="1"/>
  <c r="AA283" i="1"/>
  <c r="U405" i="1"/>
  <c r="Y405" i="1"/>
  <c r="W464" i="1"/>
  <c r="AA45" i="1"/>
  <c r="AA35" i="1" s="1"/>
  <c r="Z305" i="1"/>
  <c r="AA305" i="1" s="1"/>
  <c r="AA340" i="1"/>
  <c r="W405" i="1"/>
  <c r="AA478" i="1"/>
  <c r="AA149" i="1"/>
  <c r="X165" i="1"/>
  <c r="U464" i="1"/>
  <c r="W18" i="1"/>
  <c r="Z405" i="1"/>
  <c r="Y19" i="1"/>
  <c r="Z349" i="1"/>
  <c r="AA446" i="1"/>
  <c r="X464" i="1"/>
  <c r="Y464" i="1"/>
  <c r="X18" i="1"/>
  <c r="Y165" i="1"/>
  <c r="Z165" i="1"/>
  <c r="V18" i="1"/>
  <c r="AA109" i="1"/>
  <c r="Z464" i="1"/>
  <c r="V464" i="1"/>
  <c r="V349" i="1"/>
  <c r="AA197" i="1"/>
  <c r="AA384" i="1"/>
  <c r="U19" i="1"/>
  <c r="AA145" i="1"/>
  <c r="AA156" i="1"/>
  <c r="W165" i="1"/>
  <c r="AA210" i="1"/>
  <c r="Y349" i="1"/>
  <c r="V405" i="1"/>
  <c r="AA21" i="1"/>
  <c r="AA31" i="1"/>
  <c r="AA69" i="1"/>
  <c r="AA97" i="1"/>
  <c r="Z110" i="1"/>
  <c r="AA113" i="1"/>
  <c r="AA131" i="1"/>
  <c r="AA166" i="1"/>
  <c r="U189" i="1"/>
  <c r="AA376" i="1"/>
  <c r="AA406" i="1"/>
  <c r="X405" i="1"/>
  <c r="AA84" i="1"/>
  <c r="AA317" i="1"/>
  <c r="AA328" i="1"/>
  <c r="U349" i="1"/>
  <c r="AA350" i="1"/>
  <c r="AA390" i="1"/>
  <c r="W349" i="1"/>
  <c r="AA398" i="1"/>
  <c r="AA304" i="1"/>
  <c r="X349" i="1"/>
  <c r="AA311" i="1"/>
  <c r="AA432" i="1"/>
  <c r="AA465" i="1"/>
  <c r="Y18" i="1" l="1"/>
  <c r="Y8" i="1" s="1"/>
  <c r="X8" i="1"/>
  <c r="W8" i="1"/>
  <c r="V8" i="1"/>
  <c r="AA110" i="1"/>
  <c r="U165" i="1"/>
  <c r="AA165" i="1" s="1"/>
  <c r="AA464" i="1"/>
  <c r="AA349" i="1"/>
  <c r="AA405" i="1"/>
  <c r="AA19" i="1"/>
  <c r="U18" i="1"/>
  <c r="AA189" i="1"/>
  <c r="Z18" i="1"/>
  <c r="Z8" i="1" s="1"/>
  <c r="U8" i="1" l="1"/>
  <c r="AA18" i="1"/>
  <c r="AA8" i="1" l="1"/>
</calcChain>
</file>

<file path=xl/sharedStrings.xml><?xml version="1.0" encoding="utf-8"?>
<sst xmlns="http://schemas.openxmlformats.org/spreadsheetml/2006/main" count="921" uniqueCount="410">
  <si>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</si>
  <si>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</si>
  <si>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</si>
  <si>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</si>
  <si>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</si>
  <si>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</t>
  </si>
  <si>
    <t>раздел</t>
  </si>
  <si>
    <t>подраздел</t>
  </si>
  <si>
    <t>классификация целевой статьи расходов бюджета</t>
  </si>
  <si>
    <t>значение</t>
  </si>
  <si>
    <t>Год достижения</t>
  </si>
  <si>
    <t>Программа, всего</t>
  </si>
  <si>
    <t>тыс. руб.</t>
  </si>
  <si>
    <t>Цель 1 «Повышение качества и доступности предоставляемых образовательных услуг населению города Твери за счет эффективного использования материально - технических, кадровых, финансовых и управленческих ресурсов»</t>
  </si>
  <si>
    <t xml:space="preserve"> </t>
  </si>
  <si>
    <t>Показатель 1 «Доля детей в возрасте  1-6,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1-6 лет»</t>
  </si>
  <si>
    <t>%</t>
  </si>
  <si>
    <t>Показатель 2 «Доля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учреждений»</t>
  </si>
  <si>
    <t>Показатель 3 «Доля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учреждений»</t>
  </si>
  <si>
    <t>Показатель 4 «Доля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учреждений»</t>
  </si>
  <si>
    <t>Показатель 5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</si>
  <si>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6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</si>
  <si>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7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</si>
  <si>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Показатель 8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</si>
  <si>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Подпрограмма 1 «Развитие дошкольного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</si>
  <si>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присмотра и ухода за детьми, обеспечение содержания зданий и сооружений в муниципальных образовательных учреждениях, реализующих основную общеобразовательную программу дошкольного образования»</t>
    </r>
  </si>
  <si>
    <t>2020 </t>
  </si>
  <si>
    <t>Показатель 1 «Количество воспитанников, освоивших основную общеобразовательную программу дошкольного образования»</t>
  </si>
  <si>
    <t>чел.</t>
  </si>
  <si>
    <t>Мероприятие 1.01 «Обеспечение присмотра и ухода за детьми, содержания зданий и сооружений муниципальных бюджетных   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</si>
  <si>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тыс. руб.</t>
  </si>
  <si>
    <t>Показатель 1  «Количество учреждений,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</si>
  <si>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>шт.</t>
  </si>
  <si>
    <t>Мероприятие 1.02 «Обеспечение присмотра и ухода за детьми, содержания зданий и сооружений муниципальных казенных дошкольных образовательных учреждений в рамках муниципального задания»</t>
  </si>
  <si>
    <t>Показатель 1  «Количество учреждений, определенных для выполнения муниципального задания от муниципальных казенных образовательных учреждений, реализующих основную общеобразовательную программу дошкольного образования»</t>
  </si>
  <si>
    <t>Мероприятие 1.03 «Повышение оплаты труда работникам  муниципальных учреждений в связи с увеличением минимального размера оплаты труда»</t>
  </si>
  <si>
    <t>S</t>
  </si>
  <si>
    <t>Показатель 1 «Количество учреждений, в которых произведено повышение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</si>
  <si>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сети дошкольного образования в городе Твери с целью обеспечения доступности дошкольного образования»</t>
    </r>
  </si>
  <si>
    <t>Показатель 1 «Количество новых мест, введенных в образовательных учреждениях, реализующих основную общеобразовательную программу дошкольного образования»</t>
  </si>
  <si>
    <t>место</t>
  </si>
  <si>
    <t>Мероприятие 2.01 «Прием в муниципальную собственность 4-х зданий детских садов Министерства обороны Российской Федерации, создание условий в соответствии с лицензионными требованиями»</t>
  </si>
  <si>
    <t>Показатель  1 «Количество дошкольных учреждений, принятых в муниципальную сеть»</t>
  </si>
  <si>
    <t>Административное мероприятие 2.02  «Реорганизация муниципальных образовательных учреждений путем выделения»</t>
  </si>
  <si>
    <t>да - 1/
нет - 0</t>
  </si>
  <si>
    <t>0 </t>
  </si>
  <si>
    <t>Показатель 1 «Количество реорганизованных учреждений путем выделения»</t>
  </si>
  <si>
    <t>Административное мероприятие 2.03  «Реорганизация муниципальных образовательных учреждений путем присоединения»</t>
  </si>
  <si>
    <t>Показатель 1 «Количество реорганизованных учреждений путем присоединения»</t>
  </si>
  <si>
    <t>Административное мероприятие 2.04 «Возврат, реконструкция и  содержание ранее  переданных зданий дошкольных образовательных учреждений»</t>
  </si>
  <si>
    <t>Показатель 1 «Количество возвращенных ранее перепрофилированных зданий дошкольных образовательных  учреждений»</t>
  </si>
  <si>
    <t>Мероприятие 2.05 «Капитальный ремонт зданий и помещений, используемых для размещения образовательных организаций, реализующих основные общеобразовательные программы дошкольного образования, расходы на  открытие групп, ранее перепрофилированных в функционирующих дошкольных образовательных учреждениях»</t>
  </si>
  <si>
    <t>Показатель 1 «Количество мест, вновь введенных в образовательных учреждениях, реализующих основную общеобразовательную программу дошкольного образования»</t>
  </si>
  <si>
    <t>Административное мероприятие 2.06 «Открытие семейных детских садов»</t>
  </si>
  <si>
    <t>да - 1/   
нет - 0</t>
  </si>
  <si>
    <t>Показатель 1 «Количество мест в открытых семейных детских садах»</t>
  </si>
  <si>
    <t>Мероприятие 2.08 «Оснащение дошкольного учреждения «Южный Д»</t>
  </si>
  <si>
    <t>Показатель 1 «Количество дооснащенных зданий»</t>
  </si>
  <si>
    <r>
      <t>Задача 3 «</t>
    </r>
    <r>
      <rPr>
        <sz val="14"/>
        <color rgb="FF000000"/>
        <rFont val="Times New Roman"/>
        <family val="1"/>
        <charset val="204"/>
      </rPr>
      <t>Создание условий для предоставления общедоступного и бесплатного дошкольного образования для детей с ограниченными  возможностями здоровья»</t>
    </r>
  </si>
  <si>
    <t>Показатель 1 «Количество  дошкольных образовательных учреждений, открывших инклюзивные группы»</t>
  </si>
  <si>
    <t>Административное мероприятие  3.01 «Создание инклюзивных групп»</t>
  </si>
  <si>
    <t>Показатель  1 «Количество инклюзивных групп, в которых созданы материально-технические условия для организации образовательного процесса»</t>
  </si>
  <si>
    <t>Административное мероприятие 3.02 «Повышение квалификации педагогов по инклюзивному образованию»</t>
  </si>
  <si>
    <t>Показатель 1 «Количество педагогов, прошедших курсы повышения квалификации по инклюзивному образованию»</t>
  </si>
  <si>
    <t>Административное мероприятие 3.04 «Организационно-методическое сопровождение образовательного процесса в инклюзивных группах»</t>
  </si>
  <si>
    <t>Показатель 1 «Количество дошкольных    образовательных учреждений, создавших организационно-методические условия для организации образовательного процесса в инклюзивных группах»</t>
  </si>
  <si>
    <r>
      <t xml:space="preserve">Задача 4 </t>
    </r>
    <r>
      <rPr>
        <sz val="14"/>
        <color rgb="FF000000"/>
        <rFont val="Times New Roman"/>
        <family val="1"/>
        <charset val="204"/>
      </rPr>
      <t>«Создание условий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  </r>
  </si>
  <si>
    <t>Показатель 1 «Количество дошкольных учреждений, участвующих в мероприятиях по созданию условий для воспитания гармонично развитой творческой личности,  комплексной деятельности по сохранению и укреплению здоровья воспитанников»</t>
  </si>
  <si>
    <t>Мероприятие 4.01 «Организация и проведение городского конкурса  «Лучший участок детского сада»</t>
  </si>
  <si>
    <t>Показатель 1 «Количество  образовательных учреждений, реализующих основную общеобразовательную программу дошкольного образования,  участвующих в конкурсе»</t>
  </si>
  <si>
    <t>Мероприятие  4.02 «Фестиваль детского творчества «Тверская звёздочка»</t>
  </si>
  <si>
    <t>Показатель 1 «Количество образовательных учреждений, реализующих основную общеобразовательную программу дошкольного образования, принявших участие в мероприятиях»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</si>
  <si>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</si>
  <si>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осуществлены мероприятия по укреплению материально-технической базы»</t>
  </si>
  <si>
    <t>Мероприятие 5.01 «Обеспечение ремонтных работ, приобретение и установка спортивно-игрового оборудования в  образовательных учреждениях, реализующих  основную общеобразовательную программу дошкольного образования, благоустройство территорий ДОУ»</t>
  </si>
  <si>
    <t>Показатель 1 «Количество  учреждений,  в которых осуществлены ремонтные работы, благоустройство территорий ДОУ»</t>
  </si>
  <si>
    <t>Мероприятие 5.02 «Приобретение технологического оборудования»</t>
  </si>
  <si>
    <t>тыс.руб.</t>
  </si>
  <si>
    <t>Показатель 1 «Количество образовательных учреждений, в которых приобретено технологическое оборудование»</t>
  </si>
  <si>
    <t>L</t>
  </si>
  <si>
    <t xml:space="preserve">Мероприятие 5.03 «Создание в дошкольных образовательных организациях универсальной безбарьерной среды, позволяющей обеспечить условия для инклюзивного образования детей-инвалидов» </t>
  </si>
  <si>
    <t>Н</t>
  </si>
  <si>
    <t>R</t>
  </si>
  <si>
    <t>H</t>
  </si>
  <si>
    <t xml:space="preserve">Показатель 1 «Количество образовательных учреждений, в которых создана  универсальная безбарьерная среда, позволяющая обеспечить условия для инклюзивного образования детей-инвалидов»  </t>
  </si>
  <si>
    <t xml:space="preserve">Мероприятие 5.04 «Замена фильтрующего материала в водоочистительных системах, замена бактерицидных ламп в водоочистительных системах» </t>
  </si>
  <si>
    <t>Показатель 1 «Количество дошкольных учреждений, заменивших фильтрующий материал и бактерицидные лампы в водоочистительных системах»</t>
  </si>
  <si>
    <t>П</t>
  </si>
  <si>
    <t>Мероприятие 5.05 «Обеспечение мероприятий в рамках реализации инновационного проекта «Социализация и адаптация детей от 1 года до 3 лет с ОВЗ (нарушением зрения) в условиях ДОУ»</t>
  </si>
  <si>
    <t>Показатель 1 «Количество дошкольных учреждений, в которых проведены мероприятия в рамках реализации инновационного проекта «Социализация и адаптация детей от 1 года до 3 лет с ОВЗ (нарушением зрения) в условиях ДОУ»</t>
  </si>
  <si>
    <r>
      <t xml:space="preserve">Задача 6 </t>
    </r>
    <r>
      <rPr>
        <sz val="14"/>
        <color rgb="FF000000"/>
        <rFont val="Times New Roman"/>
        <family val="1"/>
        <charset val="204"/>
      </rPr>
      <t>«Обеспечение комплексной безопасности зданий и помещений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</si>
  <si>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проведены мероприятия по обеспечению комплексной безопасности зданий и помещений  дошкольных учреждений»</t>
  </si>
  <si>
    <t>Мероприятие 6.01 «Замер сопротивления изоляции»</t>
  </si>
  <si>
    <t>Показатель 1 «Количество учреждений, в которых осуществлен замер сопротивления изоляции»</t>
  </si>
  <si>
    <t>Мероприятие 6.02 «Техническое обслуживание АПС, электроустановок и программно-аппаратного комплекса «Стрелец-Мониторинг»</t>
  </si>
  <si>
    <t>Показатель 1 «Количество дошкольных 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</si>
  <si>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6.03 «Замена приборов по передаче извещения о пожаре в подразделения пожарной охраны»</t>
  </si>
  <si>
    <t> тыс. руб.</t>
  </si>
  <si>
    <t>Показатель 1 «Количество дошкольных образовательных учреждений»</t>
  </si>
  <si>
    <t>81 </t>
  </si>
  <si>
    <t>Мероприятие 6.04 «Безопасный детский сад»</t>
  </si>
  <si>
    <t>Показатель 1 «Количество дошкольных образовательных учреждений, в которых проводились мероприятия по обеспечению безопасности»</t>
  </si>
  <si>
    <t>Показатель 2 «Количество дошкольных образовательных учреждений, осуществивших ремонт ограждения»</t>
  </si>
  <si>
    <t>Мероприятие 6.05 «Другие противопожарные мероприятия»</t>
  </si>
  <si>
    <t>Показатель 1 «Количество дошкольных образовательных учреждений, в которых осуществлены противопожарные мероприятия»</t>
  </si>
  <si>
    <r>
      <t>Задача 7</t>
    </r>
    <r>
      <rPr>
        <sz val="14"/>
        <color rgb="FF000000"/>
        <rFont val="Times New Roman"/>
        <family val="1"/>
        <charset val="204"/>
      </rPr>
      <t xml:space="preserve"> «Осуществление комплекса мер по обеспечению теплового режима, энергосбережения и холодного водоснабжения в дошкольных образовательных учреждениях»</t>
    </r>
  </si>
  <si>
    <t>Показатель 1 «Количество учреждений, осуществивших комплекс мер по обеспечению   теплового режима и энергосбережения»</t>
  </si>
  <si>
    <t>Мероприятие 7.01 «Ремонт системы отопления и тепловых узлов, в т.ч. ПСД, замена оконных и дверных блоков»</t>
  </si>
  <si>
    <t>Показатель 1 «Количество учреждений, в которых осуществлены ремонт системы отопления и тепловых узлов, замена оконных  и дверных блоков»</t>
  </si>
  <si>
    <t>Мероприятие 7.02 «Поверка, ремонт и замена счетчиков учета тепловой энергии»</t>
  </si>
  <si>
    <t>Мероприятие 7.03 «Изготовление энергетических паспортов»</t>
  </si>
  <si>
    <t>Показатель 1 «Количество дошкольных образовательных учреждений, в которых изготовлен энергетический паспорт»</t>
  </si>
  <si>
    <t>Мероприятие 7.04. «Поверка, ремонт и замена трансформаторов тока, электрических счетчиков, ремонт системы электроснабжения»</t>
  </si>
  <si>
    <t>Показатель 1  «Количество дошкольных учреждений, в которых осуществлена поверка, ремонт и замена элементов системы электроснабжения»</t>
  </si>
  <si>
    <t>Мероприятие 7.05  «Поверка, ремонт и замена приборов учета холодного водоснабжения»</t>
  </si>
  <si>
    <t>Показатель 1  «Количество дошкольных учреждений, в которых осуществлена поверка, ремонт и замена приборов учета холодного водоснабжения»</t>
  </si>
  <si>
    <r>
      <t xml:space="preserve">Задача 8 </t>
    </r>
    <r>
      <rPr>
        <sz val="14"/>
        <color rgb="FF000000"/>
        <rFont val="Times New Roman"/>
        <family val="1"/>
        <charset val="204"/>
      </rPr>
      <t>«Ввод новых зданий в систему дошкольного образования», в т. ч. в рамках реализации национального проекта «Демография» (ФП «Содействие занятости женщин - создание условий дошкольного образования для детей в возрасте до трех лет»)»</t>
    </r>
  </si>
  <si>
    <t>Р</t>
  </si>
  <si>
    <t>Показатель 1 «Количество вновь введенных зданий в систему дошкольного образования»</t>
  </si>
  <si>
    <t>Мероприятие 8.01 «Детский сад на 150 мест, г. Тверь  по ул. Планерная -1-й пер. Вагонников (в т.ч. ПИР)»</t>
  </si>
  <si>
    <t>F</t>
  </si>
  <si>
    <t>Показатель 1 «Количество новых мест, введенных в дошкольных образоватеьных учреждениях, путем строительства объектов»</t>
  </si>
  <si>
    <t>Мероприятие 8.02 «Дошкольное образовательное учреждение на 190 мест в  г. Тверь (в т.ч. ПИР)»</t>
  </si>
  <si>
    <t>Показатель 1 «Количество  вновь построенных дошкольных учреждений»</t>
  </si>
  <si>
    <t>Мероприятие 8.03 «Детский сад, г. Тверь (в т.ч. ПИР)»</t>
  </si>
  <si>
    <t>Мероприятие 8.04 «Дошкольное образовательное учреждение на 150 мест в г. Твери (в т.ч. ПИР)»</t>
  </si>
  <si>
    <t>Мероприятие 8.05 «Детский сад  на 100 мест в микрорайоне «Южный», г. Тверь, Октябрьский проспект»</t>
  </si>
  <si>
    <t>P</t>
  </si>
  <si>
    <t>Мероприятие  8.06 «Детский сад на 190 мест, г.Тверь, Московский  район, ул. Склизкова»</t>
  </si>
  <si>
    <t>Мероприятие  8.07 «Детский сад в г.Тверь, Московский район, микрорайон «Южный», ул. Левитана»</t>
  </si>
  <si>
    <r>
      <t xml:space="preserve">Задача 9 </t>
    </r>
    <r>
      <rPr>
        <sz val="14"/>
        <color rgb="FF000000"/>
        <rFont val="Times New Roman"/>
        <family val="1"/>
        <charset val="204"/>
      </rPr>
      <t>«Организация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  </r>
  </si>
  <si>
    <t>Показатель 1 «Количество образовательных учреждений,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</si>
  <si>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Мероприятие 9.01  «Обеспечение   предоставления компенсации части родительской платы за присмотр и уход за ребенком в образовательных организациях и иных образовательных организациях (за исключением государственных образовательных организаций,
реализующих образовательную программу дошкольного образования)»</t>
  </si>
  <si>
    <t>Административное мероприятие 9.02 «Организация контроля за расходованием средств на предоставление компенсации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образования»</t>
  </si>
  <si>
    <t>Показатель 1 «Количество отчетов о расходах по осуществлению выплаты компенсации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образования»</t>
  </si>
  <si>
    <r>
      <t>Задача 10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  </r>
  </si>
  <si>
    <t>Мероприятие 10.01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 рамках муниципального задания»</t>
  </si>
  <si>
    <t>Мероприятие 10.02 «Обеспечение государственных гарантий реализации прав на получение общедоступного и бесплатного дошкольного образования в муниципальных казенных дошкольных образовательных учреждениях в рамках муниципального задания»</t>
  </si>
  <si>
    <t>Показатель 1  «Количество учреждений определенных для выполнения муниципального задания от казенных бюджетных образовательных учреждений, реализующих основную общеобразовательную программу дошкольного образования»</t>
  </si>
  <si>
    <t>Подпрограмма 2 «Повышение качества и доступности услуг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</si>
  <si>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содержания зданий и сооружений, обустройство прилегающих к ним территорий в муниципальных общеобразовательных  учреждениях, в рамках муниципального задания»</t>
    </r>
  </si>
  <si>
    <t>Показатель 1 «Количество муниципальных общеобразовательных учреждений»</t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</si>
  <si>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учреждениях, в рамках муниципального задания»</t>
  </si>
  <si>
    <t>Показатель  1  «Количество муниципальных бюджетных общеобразовательных учреждений»</t>
  </si>
  <si>
    <t>Мероприятие 1.02 «Обеспечение содержания зданий и сооружений, обустройство прилегающих к ним территорий в муниципальных казенных общеобразовательных  учреждениях, в рамках муниципального задания»</t>
  </si>
  <si>
    <t>Показатель  1  «Количество муниципальных казенных общеобразовательных учреждений»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</si>
  <si>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«Оптимизация сети системы общего образования»</t>
    </r>
  </si>
  <si>
    <t>Показатель 1 «Количество реорганизованных общеобразовательных учреждений»</t>
  </si>
  <si>
    <t>Показатель 2 «Количество переданных зданий»</t>
  </si>
  <si>
    <t>Административное мероприятие 2.01 «Реорганизация общеобразовательных учреждений»</t>
  </si>
  <si>
    <t>Показатель  1 «Количество реорганизуемых учреждений»</t>
  </si>
  <si>
    <t>Административное мероприятие 2.02 «Передача зданий от одного муниципального образовательного учреждения к другому»</t>
  </si>
  <si>
    <t>Показатель 1  «Количество передаваемых зданий»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</si>
  <si>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«Переход на новые ФГОС общего образования»</t>
    </r>
  </si>
  <si>
    <t>Показатель 1 «Доля школьников, обучающихся по ФГОС,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</si>
  <si>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</si>
  <si>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Административное мероприятие 3.01 «Методическое сопровождение перехода на ФГОС нового поколения»</t>
  </si>
  <si>
    <t>Показатель 1 «Доля обучающихся, переходящих на ФГОС нового поколения от общего числа школьников»</t>
  </si>
  <si>
    <t>Административное мероприятие 3.02 «Повышение квалификация педагогов по ФГОС»</t>
  </si>
  <si>
    <t>Показатель 1  «Доля педагогов, прошедших повышение квалификации по ФГОС»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</si>
  <si>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«Создание условий для предоставления общедоступного и бесплатного общего образования для детей с ограниченными возможностями здоровья»</t>
    </r>
  </si>
  <si>
    <t>Показатель 1 «Доля детей с ОВЗ, обучающихся по дистанционным технологиям, в общей численности обучающихся с ОВЗ»</t>
  </si>
  <si>
    <t>Показатель  2 «Количество школьников, обучающихся по инклюзивным образовательным технологиям»</t>
  </si>
  <si>
    <t>Показатель 3 «Доля общеобразовательных учреждений, установивших пандусы, в общей численности образовательных учреждений»</t>
  </si>
  <si>
    <t>Административное мероприятие 4.01 «Организационно-методическое сопровождение дистанционного обучения»</t>
  </si>
  <si>
    <t>Показатель  1  «Доля школьников с ОВЗ, обучающихся по дистанционным технологиям, в общей численности детей с ОВЗ»</t>
  </si>
  <si>
    <t>Административное мероприятие 4.02 «Организационно-методическое сопровождение инклюзивного обучения»</t>
  </si>
  <si>
    <t>Показатель 1  «Количество детей, обучающихся по инклюзивным образовательным технологиям»</t>
  </si>
  <si>
    <t>Мероприятие 4.03  «Реализация мероприятий государственной программы «Доступная среда на 2011-2015 годы»</t>
  </si>
  <si>
    <t>Показатель 1 «Количество общеобразовательных учреждений, участвующих в государственной программе «Доступная среда на 2011-2015 год»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</si>
  <si>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</si>
  <si>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ЕГЭ от общего числа выпускников»</t>
  </si>
  <si>
    <t>Показатель  2 «Доля  участников ГИА в 9 классах в новой форме от общего числа выпускников»</t>
  </si>
  <si>
    <t>Мероприятие 5.01 «Организация и проведение ЕГЭ»</t>
  </si>
  <si>
    <t>Показатель  1  «Количество созданных ППЭ»</t>
  </si>
  <si>
    <t>Показатель 2  «Доля участников ЕГЭ от общего количества выпускников»</t>
  </si>
  <si>
    <t> 99,5</t>
  </si>
  <si>
    <t> 99,6</t>
  </si>
  <si>
    <t>Мероприятие 5.02 «Организация и проведение ГИА обучающихся 9 классов в новой форме»</t>
  </si>
  <si>
    <t>Показатель 1  «Количество созданных ОУ-ППЭ»</t>
  </si>
  <si>
    <t>Показатель 2  «Доля участников ГИА в 9 классах в новой форме от общего числа выпускников»</t>
  </si>
  <si>
    <r>
      <t>Задача 6</t>
    </r>
    <r>
      <rPr>
        <sz val="14"/>
        <color rgb="FF000000"/>
        <rFont val="Times New Roman"/>
        <family val="1"/>
        <charset val="204"/>
      </rPr>
      <t xml:space="preserve"> «Организация работы с одаренными детьми»</t>
    </r>
  </si>
  <si>
    <t>Показатель 1 «Доля выпускников, закончивших школу с медалью, в общей численности выпускников»</t>
  </si>
  <si>
    <t>Показатель  2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</si>
  <si>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Показатель 3 «Количество участников научно-практической конференции «Шаг в будущее»</t>
  </si>
  <si>
    <t>Показатель 4 «Количество участников конкурсов и викторин»</t>
  </si>
  <si>
    <t>Показатель 5 «Количество школьников, получивших гранты»</t>
  </si>
  <si>
    <t>Мероприятие 6.01 «Церемония вручения медалей выпускникам общеобразовательных учреждений»</t>
  </si>
  <si>
    <t>Показатель 1  «Доля выпускников, закончивших школу с медалью, в общей численности выпускников»</t>
  </si>
  <si>
    <t>Мероприятие 6.02 «Организация и проведение муниципального этапа Всероссийской олимпиады школьников по общеобразовательным предметам, общероссийской олимпиады школьников по основам православной культуры, второго (городского) этапа областной олимпиады старшеклассников  по основам избирательного законодательства»</t>
  </si>
  <si>
    <t>Показатель 1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</si>
  <si>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Мероприятие 6.03 «Организация и проведение научно-практической конференции «Шаг в будущее»</t>
  </si>
  <si>
    <t>Показатель 1  «Количество участников научно-практической конференции»</t>
  </si>
  <si>
    <t>Мероприятие 6.04 «Организация и проведение конкурса рефератов»</t>
  </si>
  <si>
    <t>Показатель 1  «Количество участников конкурса»</t>
  </si>
  <si>
    <t>Административное мероприятие 6.05 «Грантовая поддержка одаренных детей»</t>
  </si>
  <si>
    <t>Показатель 1 «Количество учащихся, получивших гранты»</t>
  </si>
  <si>
    <t>Административное мероприятие 6.06 «Организация и проведение конкурса «Менделеевские чтения»</t>
  </si>
  <si>
    <t>Административное мероприятие 6.07 «Организация и проведение конкурса «Человек и книга»</t>
  </si>
  <si>
    <t>Административное мероприятие 6.08 «Викторина на знание законодательства о защите прав потребителей»</t>
  </si>
  <si>
    <t>Показатель 1  «Количество участников викторины»</t>
  </si>
  <si>
    <r>
      <t>Задача 7</t>
    </r>
    <r>
      <rPr>
        <sz val="14"/>
        <color rgb="FF000000"/>
        <rFont val="Times New Roman"/>
        <family val="1"/>
        <charset val="204"/>
      </rPr>
      <t xml:space="preserve"> «Реализация отдельных направлений по модернизации общего образования»</t>
    </r>
  </si>
  <si>
    <t>Показатель 1 «Доля общеобразовательных учреждений, соответствующих современным условиям осуществления образовательного процесса»</t>
  </si>
  <si>
    <t>Показатель 2 «Количество общеобразовательных учреждений, здания которых требуют ремонта в рамках комплекса мер по модернизации общего образования за счет федерального и регионального бюджетов»</t>
  </si>
  <si>
    <t> 12</t>
  </si>
  <si>
    <t>Административное мероприятие 7.01 «Создание условий для организации образовательного процесса по стандартам нового поколения»</t>
  </si>
  <si>
    <t>Показатель 1  «Доля общеобразовательных учреждений, соответствующих современным условиям осуществления образовательного процесса»</t>
  </si>
  <si>
    <t>Административное мероприятие 7.02 «Осуществление мер, направленных на энергосбережение в системе общего образования, в рамках комплекса мер по модернизации  за счет средств федерального и регионального бюджетов»</t>
  </si>
  <si>
    <t>Показатель 1  «Количество общеобразовательных учреждений, здания которых требуют ремонта в рамках комплекса мер по модернизации общего образования, направленных на энергосбережение»</t>
  </si>
  <si>
    <r>
      <t>Задача 8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</si>
  <si>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</si>
  <si>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Показатель  2 «Количество отремонтированных столовых»</t>
  </si>
  <si>
    <t>Мероприятие 8.01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</si>
  <si>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</si>
  <si>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8.02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</si>
  <si>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</si>
  <si>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t>Мероприятие 8.03. «Ремонтные работы и замена технологического оборудования в школьных пищеблоках»</t>
  </si>
  <si>
    <t>Показатель 1 «Количество общеобразовательных учреждений, в которых проведены ремонтные работы и замена оборудования в пищеблоках»</t>
  </si>
  <si>
    <t>Мероприятие 8.04 «Организация и проведение конкурса «Лучшая столовая»</t>
  </si>
  <si>
    <t>Показатель 1 «Количество общеобразовательных учреждений, участвующих в конкурсе»</t>
  </si>
  <si>
    <r>
      <t xml:space="preserve">Задача 9 </t>
    </r>
    <r>
      <rPr>
        <sz val="14"/>
        <color rgb="FF000000"/>
        <rFont val="Times New Roman"/>
        <family val="1"/>
        <charset val="204"/>
      </rPr>
      <t xml:space="preserve"> «Обеспечение комплексной безопасности зданий и помещений общеобразовательных учреждений»</t>
    </r>
  </si>
  <si>
    <t>Показатель 1 «Количество общеобразовательных учреждений, осуществивших ремонт ограждения вокруг учреждения»</t>
  </si>
  <si>
    <t>Показатель 2 «Количество общеобразовательных учреждений, осуществивших комплекс мер по противопожарной безопасности»</t>
  </si>
  <si>
    <t>Мероприятие 9.01 «Ремонт ограждений вокруг общеобразовательных учреждений»</t>
  </si>
  <si>
    <t>Показатель 1  «Количество общеобразовательных учреждений, осуществивших ремонт ограждения вокруг учреждения»</t>
  </si>
  <si>
    <t>Мероприятие 9.02 «Техническое обслуживание АПС, электроустановок и программно-аппаратного комплекса «Стрелец-Мониторинг»</t>
  </si>
  <si>
    <t>Показатель 1  «Количество общеобразовательных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</si>
  <si>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9.03 «Замеры сопротивления изоляции»</t>
  </si>
  <si>
    <t>Показатель 1  «Количество общеобразовательных учреждений, в которых проведены замеры сопротивления изоляции»</t>
  </si>
  <si>
    <t>Мероприятие 9.04 «Другие противопожарные мероприятия»</t>
  </si>
  <si>
    <t>Показатель 1 «Количество общеобразовательных учреждений, в которых осуществлены противопожарные мероприятия»</t>
  </si>
  <si>
    <t>Мероприятие 9.05 «Установка видеонаблюдения, систем контроля и управления доступом в общеобразовательных учреждениях»</t>
  </si>
  <si>
    <t>Показатель 1 «Количество общеобразовательных учреждений, в которых установлено видеонаблюдение»</t>
  </si>
  <si>
    <t>Показатель 2 «Количество общеобразовательных учреждений, в которых проведены мероприятия по антитеррористической защищенности»</t>
  </si>
  <si>
    <r>
      <t>Задача 10</t>
    </r>
    <r>
      <rPr>
        <sz val="14"/>
        <color rgb="FF000000"/>
        <rFont val="Times New Roman"/>
        <family val="1"/>
        <charset val="204"/>
      </rPr>
      <t xml:space="preserve"> «Осуществление комплекса мер по обеспечению теплового режима,энергосбережения и холодного водоснабжения»</t>
    </r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</si>
  <si>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</si>
  <si>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Мероприятие 10.01 «Ремонт системы отопления и тепловых узлов, в том числе ПСД, замена оконных и дверных блоков»</t>
  </si>
  <si>
    <t>Показатель 1  «Количество учреждений, в которых осуществлены ремонт системы отопления и тепловых узлов, замена оконных  и дверных блоков»</t>
  </si>
  <si>
    <t>Мероприятие 10.02 «Поверка, ремонт и замена счетчиков учета тепловой энергии»</t>
  </si>
  <si>
    <t>Показатель 1  «Количество общеобразовательных учреждений, в которых осуществлены поверка, ремонт и замена счетчиков учета тепловой энергии»</t>
  </si>
  <si>
    <t>Мероприятие 10.03 «Поверка, ремонт и замена трансформаторов тока, электрических счетчиков, ремонт системы электроснабжения»</t>
  </si>
  <si>
    <t>Показатель 1  «Количество общеобразовательных учреждений, в которых осуществлена проверка, ремонт и замена трансформаторов тока»</t>
  </si>
  <si>
    <t>Мероприятие 10.04 «Изготовление энергетических паспортов»</t>
  </si>
  <si>
    <t>Показатель 1 «Количество общеобразовательных учреждений, в которых изготовлен энергетический паспорт»</t>
  </si>
  <si>
    <t>Мероприятие 10.05  «Поверка, ремонт и замена приборов учета холодного водоснабжения»</t>
  </si>
  <si>
    <t>Показатель 1  «Количество общеобразовательных учреждений в которых осуществлена поверка, ремонт и замена приборов учета холодного водоснабжения»</t>
  </si>
  <si>
    <r>
      <t>Задача 11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</si>
  <si>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11.01 «Проведение ремонтных работ и благоустройства в общеобразовательных учреждениях»</t>
  </si>
  <si>
    <t>межбюджетные трансферты  в 2015 г не использованы. Реализация мероприятий перенесена на 2016 г</t>
  </si>
  <si>
    <t>Показатель 1  «Количество общеобразовательных учреждений, осуществляющих ремонтные работы и благоустройство»</t>
  </si>
  <si>
    <t>Административное мероприятие 11.02 «Осуществление контроля за реализацией ремонтных работ и благоустройства в общеобразовательных учреждениях»</t>
  </si>
  <si>
    <t>Показатель 1 «Количество общеобразовательных учреждений»</t>
  </si>
  <si>
    <t>Мероприятие 11.03 «Капитальный ремонт бассейна в МОУ СОШ № 46»</t>
  </si>
  <si>
    <t>Показатель 1  «Количество общеобразовательных учреждений, осуществляющих ремонтные работы»</t>
  </si>
  <si>
    <t>Мероприятие 11.04 «Приобретение технологического оборудования, мебели, 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</si>
  <si>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образовательных учреждений, в которых приобретено технологическое оборудование, мебель, заменен фильтрующий материал в водоочистительных системах, заменены  бактерицидные лампы в водоочистительных системах»</t>
  </si>
  <si>
    <t>Мероприятие 11.05 «Создание музеев воинской славы, создание и обновление экспозиционных фондов Школьных музеев»</t>
  </si>
  <si>
    <t>Показатель 1 «Количество образовательных учреждений, в которых созданы музеи»</t>
  </si>
  <si>
    <t>Е</t>
  </si>
  <si>
    <t>Мероприятие 11.06 «Проведение капитального ремонта и приобретение оборудования в целях обеспечения односменного режима обучения в общеобразовательных организациях»</t>
  </si>
  <si>
    <t>Показатель 1 «Количество общеобразовательных организаций, в которых проведен капитальный ремонт и приобретено оборудование в целях  обеспечения односменного режима обучения в общеобразовательных организациях»</t>
  </si>
  <si>
    <r>
      <t>Задача 12</t>
    </r>
    <r>
      <rPr>
        <sz val="14"/>
        <color rgb="FF000000"/>
        <rFont val="Times New Roman"/>
        <family val="1"/>
        <charset val="204"/>
      </rPr>
      <t xml:space="preserve">  «Реконструкция, создание новых мест в  общеобразовательных организациях», в т.ч.в рамках реализации национального проекта «Образование»  (ФП «Современная школа»)»</t>
    </r>
  </si>
  <si>
    <t>Показатель 1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</si>
  <si>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12.01 «Реконструкция (реставрация) здания средней общеобразовательной школы № 5 на 500 мест по адресу: г. Тверь, ул. К. Заслонова, д. 4а (в том числе ПИР)»</t>
  </si>
  <si>
    <t>Показатель 1  «Количество реконструированных общеобразовательных учреждений»</t>
  </si>
  <si>
    <t>Административное мероприятие 12.02 «Обследование зданий общеобразовательных школ»</t>
  </si>
  <si>
    <t>Показатель 1 «Количество обследованных зданий общеобразовательных учреждений»</t>
  </si>
  <si>
    <t>Мероприятие 12.03 «Средняя общеобразовательная школа на 1224 места в микрорайоне «Радужный»</t>
  </si>
  <si>
    <t>E</t>
  </si>
  <si>
    <t>Мероприятие 12.04 «Школа-детский сад на 560 ученических и 80 детских мест в городе Твери, микрорайон «Юность»</t>
  </si>
  <si>
    <t>M</t>
  </si>
  <si>
    <t>O</t>
  </si>
  <si>
    <t>Показатель 1 «Количество зданий»</t>
  </si>
  <si>
    <t>Показатель 2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</si>
  <si>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12.06 «Проведение капитального ремонта и приобретение оборудования в целях обеспечения односменного режима обучения в общеобразовательных организациях (в рамках реализации национального проекта «Образование» (ФП «Современная школа»))»</t>
  </si>
  <si>
    <t>Мероприятие 12.07 «Средняя общеобразовательная школа на 1224 места в микрорайоне «Брусилово»</t>
  </si>
  <si>
    <r>
      <t>Задача 13</t>
    </r>
    <r>
      <rPr>
        <sz val="14"/>
        <color rgb="FF000000"/>
        <rFont val="Times New Roman"/>
        <family val="1"/>
        <charset val="204"/>
      </rPr>
      <t xml:space="preserve">  «Организация предоставления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  </r>
  </si>
  <si>
    <t>Мероприятие 13.01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 рамках муниципального задания»</t>
  </si>
  <si>
    <t>Показатель  1 «Количество муниципальных бюджетных общеобразовательных учреждений»</t>
  </si>
  <si>
    <t>Мероприятие 13.02 «Обеспечение государственных гарантий реализации прав на получение начального общего, основного общего и среднего (полного) общего образования казенных общеобразовательных учреждений, в рамках муниципального задания»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</si>
  <si>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</si>
  <si>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</si>
  <si>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МБОУ ДОД ДТДМ»</t>
  </si>
  <si>
    <t>Мероприятие 1.01 «Обеспечение предоставления дополнительного образования детей муниципальной образовательной организацией МБОУ ДОД ДТДМ»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</si>
  <si>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</si>
  <si>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МБОУ ДОД ДТДМ»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</si>
  <si>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</si>
  <si>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МОУ ДОД ДТДМ в рамках реализации Указа Президента от 01.06.2012 № 761»</t>
  </si>
  <si>
    <t>Показатель 1 «Среднесписочная численность работников педагогического персонала»</t>
  </si>
  <si>
    <t>Мероприятие 1.04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</si>
  <si>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муниципальных образовательных учреждениях»</t>
    </r>
  </si>
  <si>
    <t>Показатель 1 «Количество муниципальных образовательных учреждений, предоставляющих услугу дополнительного образования»</t>
  </si>
  <si>
    <t>Административное мероприятие 2.01 «Организация работы детских творческих объединений дополнительного образования в  МОУ СОШ»</t>
  </si>
  <si>
    <t>Показатель 1 «Количество воспитанников  детских творческих объединений   МОУ СОШ»</t>
  </si>
  <si>
    <t>Административное мероприятие 2.02 «Организация работы детских творческих объединений дополнительного образования во всех МДОУ»</t>
  </si>
  <si>
    <t>да - 1
нет - 0</t>
  </si>
  <si>
    <t>Показатель 1 «Количество воспитанников детских творческих объединений МДОУ»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</si>
  <si>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«Развитие творческих способностей детей в возрасте от 5 до 18 лет в муниципальных образовательных учреждениях различных видов и типов через организацию и проведение массовых мероприятий (административные мероприятия)»   </t>
    </r>
  </si>
  <si>
    <t>Показатель 1 «Количество образовательных учреждений, участвующих в городских мероприятиях»</t>
  </si>
  <si>
    <t>Показатель 2 «Количество проведенных городских культурно-массовых мероприятий»</t>
  </si>
  <si>
    <t>Административное мероприятие 3.01 «Организация участия всех образовательных учреждений в городских культурно-массовых мероприятиях»</t>
  </si>
  <si>
    <t>Показатель 1 «Количество воспитанников детских творческих объединений, принявших участие в мероприятиях»</t>
  </si>
  <si>
    <t>Административное мероприятие 3.02 «Проведение обучающих семинаров по творческим направленностям»</t>
  </si>
  <si>
    <t>Показатель 1 «Количество обучающих семинаров по творческим направленностям»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</si>
  <si>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</si>
  <si>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Показатель 1 «Количество 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</si>
  <si>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</si>
  <si>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4.01 «Проведение городских мероприятий по духовно-нравственному,  патриотическому воспитанию и мероприятий, направленных на развитие в ОУ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</si>
  <si>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</si>
  <si>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Административное мероприятие 4.02 «Обновление экспозиционных фондов  музеев  МОУ СОШ»</t>
  </si>
  <si>
    <t>Показатель 1 «Количество образовательных учреждений, имеющих школьные музеи»</t>
  </si>
  <si>
    <r>
      <t>Задача 5 «</t>
    </r>
    <r>
      <rPr>
        <sz val="14"/>
        <color rgb="FF000000"/>
        <rFont val="Times New Roman"/>
        <family val="1"/>
        <charset val="204"/>
      </rPr>
      <t>Развитие кадрового потенциала педагогических работников»</t>
    </r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</si>
  <si>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</si>
  <si>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Мероприятие 5.01 «Конкурсы педагогического мастерства («Учитель года», «Воспитатель года»), смотр-конкурс по развитию информационного пространства образовательного учреждения»</t>
  </si>
  <si>
    <t>Показатель 1 «Количество образовательных учреждений, принявших участие в конкурсах педагогического мастерства («Учитель года», Воспитатель года»), смотре-конкурсе по развитию информационного пространства образовательного учреждения»</t>
  </si>
  <si>
    <t>Мероприятие 5.02  «Мероприятия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</si>
  <si>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t>Показатель 1 «Доля образовательных учреждений, принявших участие в мероприятиях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</si>
  <si>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r>
      <t>Задача 6  «</t>
    </r>
    <r>
      <rPr>
        <sz val="14"/>
        <color rgb="FF000000"/>
        <rFont val="Times New Roman"/>
        <family val="1"/>
        <charset val="204"/>
      </rPr>
      <t>Осуществление комплекса мер по обеспечению теплового режима и энергосбережения»</t>
    </r>
  </si>
  <si>
    <t>Показатель 1  «Количество  учреждений, в которых осуществлена поверка, ремонт и замена трансформаторов тока»</t>
  </si>
  <si>
    <t>Мероприятие 6.01 «Поверка, ремонт и замена  трансформаторов тока, ремонт системы электроснабжения  МБОУ ДОД ДТДМ»</t>
  </si>
  <si>
    <t>Административное мероприятие 6.02 «Мониторинг проведения работ по замене трансформаторов тока»</t>
  </si>
  <si>
    <t>Показатель 1 «Доля учреждений, заменивших трансформаторы тока»</t>
  </si>
  <si>
    <t>Мероприятие 6.03«Поверка, ремонт и замена счетчиков учета тепловой энергии»</t>
  </si>
  <si>
    <t>Показатель 1  «Количество  учреждений, в которых осуществлены поверка, ремонт и замена счетчиков учета тепловой энергии»</t>
  </si>
  <si>
    <r>
      <t>Задача 7  «</t>
    </r>
    <r>
      <rPr>
        <sz val="14"/>
        <color rgb="FF000000"/>
        <rFont val="Times New Roman"/>
        <family val="1"/>
        <charset val="204"/>
      </rPr>
      <t>Укрепление и модернизация материально-технической базы организаций дополнительного образования города Твери»</t>
    </r>
  </si>
  <si>
    <t>Показатель 1  «Количество  организаций дополнительного образования, в которых создана универсальная безбарьерная среда»</t>
  </si>
  <si>
    <t>Мероприятие 7.01 «Создание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</si>
  <si>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Административное мероприятие 7.02 «Мониторинг проведения работ по созданию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</si>
  <si>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Показатель 1  «Доля организаций дополнительного образования, в которых создана универсальная безбарьерная среда»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</si>
  <si>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</si>
  <si>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</si>
  <si>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детей, охваченных организованными формами отдыха»</t>
  </si>
  <si>
    <t>Показатель 2 «Доля обучающихся, охваченных организованными формами отдыха, по отношению ко всем  обучающимся ОУ»</t>
  </si>
  <si>
    <t>Мероприятие 1.01 «Обеспечение организации отдыха детей в каникулярное время в МОУ ДО ДООЛ,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</si>
  <si>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</si>
  <si>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МОУ ДО ДООЛ»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</si>
  <si>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</si>
  <si>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</si>
  <si>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«Отмичи»,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</si>
  <si>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</si>
  <si>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 в МОУ СОШ»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</si>
  <si>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</si>
  <si>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</si>
  <si>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МОУ СОШ в каникулярное время»</t>
  </si>
  <si>
    <t>Показатель 1 «Количество обучающихся, трудоустроенных на каникулярный период»</t>
  </si>
  <si>
    <t>Мероприятие 1.06 «Субсидия на организацию отдыха детей в ведомственных лагерях и иных муниципальных образованиях»</t>
  </si>
  <si>
    <t>Показатель 1 «Количество ведомственных лагерей и иных муниципальных образований, получивших субсидию»</t>
  </si>
  <si>
    <t>Мероприятие 1.07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</si>
  <si>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МОУ ДО ДООЛ»</t>
    </r>
  </si>
  <si>
    <t>Показатель 1 «Доля МОУ ДО ДООЛ, отвечающих современным требованиям»</t>
  </si>
  <si>
    <t>Мероприятие 2.01 «Осуществление ремонтных работ  в МОУ ДО ДООЛ и детской дачи «Отмичи» (МДОУ «Центр развития ребенка д/с № 151»)»</t>
  </si>
  <si>
    <t>Показатель 1 «Количество учреждений, завершивших ремонтные работы»</t>
  </si>
  <si>
    <t>Административное мероприятие 2.02 «Использование областной субсидии для укрепления материально-технической базы МОУ ДО  ДООЛ»</t>
  </si>
  <si>
    <t>Показатель 1 «Доля учреждений, использовавших субсидию в полном объеме»</t>
  </si>
  <si>
    <t>Мероприятие 2.03  «Приобретение оборудования в МОУ ДО ДООЛ»</t>
  </si>
  <si>
    <t>Показатель 1 «Количество учреждений, в которых приобретено оборудование»</t>
  </si>
  <si>
    <t>Мероприятие 2.04 «Замена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</si>
  <si>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загородных лагерей, заменивших фильтры, лампы»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</si>
  <si>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«Обеспечение комплексной безопасности пребывания детей в МОУ ДО ДООЛ»</t>
    </r>
  </si>
  <si>
    <t>Показатель 1 «Доля МОУ ДО ДООЛ, отвечающих требованиям безопасности»</t>
  </si>
  <si>
    <t>Мероприятие 3.01 «Ремонт и установка ограждений в МОУ ДО ДООЛ»</t>
  </si>
  <si>
    <t>Показатель 1 «Количество учреждений, имеющих качественное периметральное ограждение территории»</t>
  </si>
  <si>
    <t>Мероприятие 3.02 «Заключение договоров с ЧОП на охрану МОУ ДО ДООЛ»</t>
  </si>
  <si>
    <t>Показатель 1 «Доля учреждений, имеющих специализированную охрану»</t>
  </si>
  <si>
    <t>Мероприятие 3.03 «Противопожарные мероприятия»</t>
  </si>
  <si>
    <t>Показатель 1 «Количество учреждений, в которых заменены приборы по передаче извещения о пожаре в подразделения пожарной охраны»</t>
  </si>
  <si>
    <t>Показатель 2 «Количество  муниципальных организаций, в которых проведены другие противопожарные мероприятия»</t>
  </si>
  <si>
    <t>Мероприятие 3.04 «Установка видеонаблюдения в муниципальных организациях, осуществляющих отдых детей»</t>
  </si>
  <si>
    <t>Показатель 1 «Количество  муниципальных организаций, в которых установлено видеонаблюдение»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</si>
  <si>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для отдыха и развития детей в МОУ ДО ДООЛ»</t>
    </r>
  </si>
  <si>
    <t>Показатель 1 «Количество МОУ ДО ДООЛ, реализующих программу развития учреждения»</t>
  </si>
  <si>
    <t>Административное мероприятие 4.01 «Создание досугово-развивающей среды»</t>
  </si>
  <si>
    <t>Показатель 1 «Доля учреждений, создавших досугово-развивающую среду»</t>
  </si>
  <si>
    <t>Административное мероприятие 4.02 «Создание спортивно-игровой  среды: приобретение спортивного оборудования, тренажёров, спортивных комплексов, площадок»</t>
  </si>
  <si>
    <t>Показатель 1 «Доля учреждений, создавших спортивно-игровую среду»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</si>
  <si>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</si>
  <si>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</si>
  <si>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обслуживания»</t>
  </si>
  <si>
    <t>Мероприятие 1.01 «Обеспечение деятельности МКУ «ЦРО г. Твери»</t>
  </si>
  <si>
    <t>Показатель 1 «Удовлетворенность подведомственных  учреждений качеством услуг»</t>
  </si>
  <si>
    <t>Показатель 2  «Степень выполнения муниципального задания»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</si>
  <si>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</si>
  <si>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</si>
  <si>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Мероприятие 1.03 «Проведение ремонтных работ в учреждении»</t>
  </si>
  <si>
    <t>Показатель 1 «Количество учреждений, осуществляющих ремонтные работы»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</si>
  <si>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</si>
  <si>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МКУ «ЦБ УО 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</si>
  <si>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</si>
  <si>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</si>
  <si>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</si>
  <si>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процедур размещения заказа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</si>
  <si>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МКУ «СЕЗ УО г.Твери»</t>
  </si>
  <si>
    <t>Мероприятие 3.01 «Обеспечение деятельности МКУ  «СЕЗ УО г.Твери»</t>
  </si>
  <si>
    <t>Административное мероприятие 3.02 «Подготовка и проведение запланированных конкурсных процедур»</t>
  </si>
  <si>
    <t>Показатель 1  «Степень выполнения запланированных конкурсных процедур»</t>
  </si>
  <si>
    <t>Показатель 2  «Обеспечение условий подготовки и проведения ремонтных работ, организация конкурсных процедур для муниципальных образовательных учреждений»</t>
  </si>
  <si>
    <t>Мероприятие 3.03 «Повышение оплаты труда работникам  муниципальных учреждений в связи с увеличением минимального размера оплаты труда»</t>
  </si>
  <si>
    <t>».</t>
  </si>
  <si>
    <t>Ответственный исполнитель муниципальной программы: Управление образования Администрации города Твери</t>
  </si>
  <si>
    <t>АПС - автоматическая пожарная сигнализация
б/ф – без финансирования
д. - дом
ДОУ  – образовательные учреждения, реализующие основную общеобразовательную программу дошкольного образования
г. - город
ГИА - государственная итоговая аттестация
ЕГЭ – единый государственный экзамен
МКУ «СЕЗ УО г. Твери» – муниципальное казенное учреждение «Служба единого заказчика учреждений образования г.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– муниципальное казенное учреждение «Центр развития образования города Твери»
МБОУ ДОД ДТДМ -  муниципальное бюджетное образовательное учреждение  дополнительного образования детей «Дворец творчества детей и молодежи» г. Твери
МОУ  ДО ДООЛ - муниципальное образовательное учреждение дополнительного образования детский оздоровительно-образовательный лагерь
ОВЗ   – ограниченные возможности здоровья
ОУ     – образовательные учреждения
пер. - переулок
ПИР   – проектно-изыскательские работы    
ПСД  – проектно-сметная документация
ППЭ-пункт проведения единого государственного экзамена
СОШ - образовательные учреждения, реализующие  основную общеобразовательную программу начального общего, основного общего, среднего (полного) общего образования
ул. - улица
УО – Управление образования Администрации города Твери
ФГОС – федеральный государственный образовательный стандарт</t>
  </si>
  <si>
    <t xml:space="preserve">Характеристика муниципальной программы города Твери
«Развитие образования города Твери» на 2015-2020 годы
</t>
  </si>
  <si>
    <t>Начальник управления
образования Администрации города Твери</t>
  </si>
  <si>
    <t>Н.В. Жуковская</t>
  </si>
  <si>
    <t>Мероприятие 13.03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</si>
  <si>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Показатель 1  «Количество классов, в которых осуществляется классное руководство»</t>
  </si>
  <si>
    <t>сош 15 и 51</t>
  </si>
  <si>
    <t>заполнить</t>
  </si>
  <si>
    <t>Показатель 2 «Количество новых мест, введенных в дошкольных образовательных учреждениях, путем строительства объектов»</t>
  </si>
  <si>
    <t>Показатель 1 «Количество новых мест, введенных в дошкольных образовательных учреждениях, путем строительства объектов»</t>
  </si>
  <si>
    <t>Приложение 6 
 к постановлению Администрации города Твери  
от «28» января  2021  № 102
«Приложение 1 к муниципальной программе города Твери
«Развитие образования города Твери» на 2015 - 2020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</si>
</sst>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\-??_р_._-;_-@_-"/>
    <numFmt numFmtId="166" formatCode="#,##0.00_ ;\-#,##0.00\ "/>
    <numFmt numFmtId="167" formatCode="_-* #,##0_р_._-;\-* #,##0_р_._-;_-* \-??_р_._-;_-@_-"/>
  </numFmts>
  <fonts count="26" x14ac:knownFonts="1">
    <font>
      <sz val="11"/>
      <color rgb="FF000000"/>
      <name val="Calibri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Calibri"/>
      <family val="2"/>
      <charset val="204"/>
    </font>
    <font>
      <b/>
      <sz val="16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8"/>
      <name val="Times New Roman"/>
      <family val="1"/>
      <charset val="204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20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5" fillId="2" borderId="0"/>
    <xf numFmtId="0" fontId="25" fillId="2" borderId="0"/>
  </cellStyleXfs>
  <cellXfs count="183">
    <xf numFmtId="0" fontId="0" fillId="0" borderId="0" xfId="0" applyNumberFormat="1" applyFont="1"/>
    <xf numFmtId="0" fontId="1" fillId="0" borderId="0" xfId="0" applyNumberFormat="1" applyFont="1" applyAlignment="1">
      <alignment wrapText="1"/>
    </xf>
    <xf numFmtId="4" fontId="2" fillId="0" borderId="0" xfId="0" applyNumberFormat="1" applyFont="1"/>
    <xf numFmtId="0" fontId="5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justify" wrapText="1"/>
    </xf>
    <xf numFmtId="0" fontId="5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justify" wrapText="1"/>
    </xf>
    <xf numFmtId="0" fontId="7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4" fontId="1" fillId="0" borderId="0" xfId="0" applyNumberFormat="1" applyFont="1"/>
    <xf numFmtId="0" fontId="5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/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vertical="top" wrapText="1"/>
    </xf>
    <xf numFmtId="165" fontId="0" fillId="0" borderId="0" xfId="0" applyNumberFormat="1" applyFont="1"/>
    <xf numFmtId="2" fontId="0" fillId="0" borderId="0" xfId="0" applyNumberFormat="1" applyFont="1"/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top" wrapText="1"/>
    </xf>
    <xf numFmtId="4" fontId="13" fillId="4" borderId="0" xfId="0" applyNumberFormat="1" applyFont="1" applyFill="1" applyAlignment="1">
      <alignment wrapText="1"/>
    </xf>
    <xf numFmtId="4" fontId="14" fillId="4" borderId="0" xfId="0" applyNumberFormat="1" applyFont="1" applyFill="1" applyAlignment="1">
      <alignment horizontal="center" vertical="center" wrapText="1"/>
    </xf>
    <xf numFmtId="0" fontId="13" fillId="4" borderId="0" xfId="0" applyNumberFormat="1" applyFont="1" applyFill="1" applyAlignment="1">
      <alignment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5" fillId="0" borderId="0" xfId="0" applyNumberFormat="1" applyFont="1"/>
    <xf numFmtId="4" fontId="6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 applyAlignment="1">
      <alignment horizontal="left" wrapText="1"/>
    </xf>
    <xf numFmtId="4" fontId="17" fillId="4" borderId="13" xfId="0" applyNumberFormat="1" applyFont="1" applyFill="1" applyBorder="1" applyAlignment="1">
      <alignment horizontal="left" wrapText="1"/>
    </xf>
    <xf numFmtId="4" fontId="18" fillId="4" borderId="0" xfId="0" applyNumberFormat="1" applyFont="1" applyFill="1" applyAlignment="1">
      <alignment horizontal="left" wrapText="1"/>
    </xf>
    <xf numFmtId="4" fontId="19" fillId="4" borderId="13" xfId="0" applyNumberFormat="1" applyFont="1" applyFill="1" applyBorder="1" applyAlignment="1">
      <alignment horizontal="left" vertical="center" wrapText="1"/>
    </xf>
    <xf numFmtId="4" fontId="19" fillId="4" borderId="0" xfId="0" applyNumberFormat="1" applyFont="1" applyFill="1" applyAlignment="1">
      <alignment horizontal="left" vertical="center" wrapText="1"/>
    </xf>
    <xf numFmtId="4" fontId="20" fillId="4" borderId="0" xfId="0" applyNumberFormat="1" applyFont="1" applyFill="1" applyAlignment="1">
      <alignment horizontal="left" wrapText="1"/>
    </xf>
    <xf numFmtId="4" fontId="20" fillId="4" borderId="13" xfId="0" applyNumberFormat="1" applyFont="1" applyFill="1" applyBorder="1" applyAlignment="1">
      <alignment horizontal="left" wrapText="1"/>
    </xf>
    <xf numFmtId="4" fontId="21" fillId="4" borderId="13" xfId="0" applyNumberFormat="1" applyFont="1" applyFill="1" applyBorder="1" applyAlignment="1">
      <alignment horizontal="left" vertical="center" wrapText="1"/>
    </xf>
    <xf numFmtId="4" fontId="22" fillId="4" borderId="0" xfId="0" applyNumberFormat="1" applyFont="1" applyFill="1" applyAlignment="1">
      <alignment horizontal="left" wrapText="1"/>
    </xf>
    <xf numFmtId="4" fontId="19" fillId="4" borderId="0" xfId="0" applyNumberFormat="1" applyFont="1" applyFill="1" applyAlignment="1">
      <alignment horizontal="left" wrapText="1"/>
    </xf>
    <xf numFmtId="4" fontId="17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left" wrapText="1"/>
    </xf>
    <xf numFmtId="4" fontId="19" fillId="0" borderId="13" xfId="0" applyNumberFormat="1" applyFont="1" applyFill="1" applyBorder="1" applyAlignment="1">
      <alignment horizontal="left" vertical="center" wrapText="1"/>
    </xf>
    <xf numFmtId="0" fontId="18" fillId="4" borderId="0" xfId="0" applyNumberFormat="1" applyFont="1" applyFill="1" applyAlignment="1">
      <alignment horizontal="left" wrapText="1"/>
    </xf>
    <xf numFmtId="4" fontId="6" fillId="0" borderId="4" xfId="0" applyNumberFormat="1" applyFont="1" applyFill="1" applyBorder="1" applyAlignment="1">
      <alignment horizontal="left" wrapText="1"/>
    </xf>
    <xf numFmtId="4" fontId="3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/>
    <xf numFmtId="2" fontId="0" fillId="0" borderId="0" xfId="0" applyNumberFormat="1" applyFont="1" applyFill="1"/>
    <xf numFmtId="0" fontId="0" fillId="0" borderId="0" xfId="0" applyNumberFormat="1" applyFont="1" applyFill="1"/>
    <xf numFmtId="0" fontId="5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4" fontId="24" fillId="4" borderId="0" xfId="0" applyNumberFormat="1" applyFont="1" applyFill="1" applyAlignment="1">
      <alignment horizontal="left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left" vertical="top" wrapText="1"/>
    </xf>
    <xf numFmtId="4" fontId="17" fillId="0" borderId="0" xfId="0" applyNumberFormat="1" applyFont="1" applyFill="1" applyAlignment="1">
      <alignment horizontal="left" vertical="top" wrapText="1"/>
    </xf>
    <xf numFmtId="4" fontId="13" fillId="0" borderId="0" xfId="0" applyNumberFormat="1" applyFont="1" applyFill="1" applyAlignment="1">
      <alignment wrapText="1"/>
    </xf>
    <xf numFmtId="4" fontId="2" fillId="0" borderId="0" xfId="0" applyNumberFormat="1" applyFont="1" applyFill="1"/>
    <xf numFmtId="4" fontId="1" fillId="0" borderId="0" xfId="0" applyNumberFormat="1" applyFont="1" applyFill="1"/>
    <xf numFmtId="4" fontId="3" fillId="4" borderId="4" xfId="2" applyNumberFormat="1" applyFont="1" applyFill="1" applyBorder="1" applyAlignment="1">
      <alignment horizontal="center" vertical="center" wrapText="1"/>
    </xf>
    <xf numFmtId="4" fontId="13" fillId="4" borderId="0" xfId="0" applyNumberFormat="1" applyFont="1" applyFill="1" applyAlignment="1">
      <alignment horizontal="center" wrapText="1"/>
    </xf>
    <xf numFmtId="0" fontId="3" fillId="0" borderId="15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0" fillId="0" borderId="15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1" fillId="0" borderId="15" xfId="0" applyNumberFormat="1" applyFont="1" applyBorder="1" applyAlignment="1">
      <alignment horizontal="left" vertical="top"/>
    </xf>
    <xf numFmtId="0" fontId="11" fillId="0" borderId="0" xfId="0" applyNumberFormat="1" applyFont="1" applyAlignment="1">
      <alignment horizontal="left" vertical="top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15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>
      <alignment horizontal="right" vertical="center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2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5" fillId="0" borderId="1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11"/>
  <sheetViews>
    <sheetView tabSelected="1" view="pageBreakPreview" zoomScale="70" zoomScaleNormal="70" zoomScaleSheetLayoutView="70" zoomScalePageLayoutView="30" workbookViewId="0">
      <selection activeCell="B1" sqref="B1:AB1"/>
    </sheetView>
  </sheetViews>
  <sheetFormatPr defaultColWidth="8.85546875" defaultRowHeight="23.25" x14ac:dyDescent="0.35"/>
  <cols>
    <col min="1" max="1" width="4" customWidth="1"/>
    <col min="2" max="18" width="4.42578125" customWidth="1"/>
    <col min="19" max="19" width="53.7109375" style="1" customWidth="1"/>
    <col min="20" max="20" width="16" customWidth="1"/>
    <col min="21" max="21" width="19" customWidth="1"/>
    <col min="22" max="22" width="19.140625" customWidth="1"/>
    <col min="23" max="23" width="20.5703125" customWidth="1"/>
    <col min="24" max="24" width="18.7109375" customWidth="1"/>
    <col min="25" max="25" width="19.140625" customWidth="1"/>
    <col min="26" max="26" width="21" style="101" customWidth="1"/>
    <col min="27" max="27" width="22.28515625" style="101" customWidth="1"/>
    <col min="28" max="28" width="11.140625" customWidth="1"/>
    <col min="29" max="29" width="52.28515625" style="78" customWidth="1"/>
    <col min="30" max="30" width="61.5703125" style="58" customWidth="1"/>
    <col min="33" max="33" width="21.5703125" bestFit="1" customWidth="1"/>
    <col min="34" max="34" width="19.85546875" customWidth="1"/>
  </cols>
  <sheetData>
    <row r="1" spans="1:34" ht="114.75" customHeight="1" x14ac:dyDescent="0.35">
      <c r="B1" s="168" t="s">
        <v>409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</row>
    <row r="2" spans="1:34" ht="60" customHeight="1" x14ac:dyDescent="0.35">
      <c r="A2" s="62"/>
      <c r="B2" s="118" t="s">
        <v>400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34" ht="24" customHeight="1" x14ac:dyDescent="0.35">
      <c r="B3" s="169" t="s">
        <v>398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34" ht="395.25" customHeight="1" x14ac:dyDescent="0.35">
      <c r="B4" s="170" t="s">
        <v>399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</row>
    <row r="5" spans="1:34" ht="18" customHeight="1" x14ac:dyDescent="0.35">
      <c r="B5" s="126" t="s">
        <v>0</v>
      </c>
      <c r="C5" s="173"/>
      <c r="D5" s="174"/>
      <c r="E5" s="126" t="s">
        <v>1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9"/>
      <c r="S5" s="4" t="s">
        <v>2</v>
      </c>
      <c r="T5" s="126" t="s">
        <v>3</v>
      </c>
      <c r="U5" s="180" t="s">
        <v>4</v>
      </c>
      <c r="V5" s="181"/>
      <c r="W5" s="181"/>
      <c r="X5" s="181"/>
      <c r="Y5" s="181"/>
      <c r="Z5" s="182"/>
      <c r="AA5" s="180" t="s">
        <v>5</v>
      </c>
      <c r="AB5" s="182"/>
      <c r="AD5" s="115"/>
    </row>
    <row r="6" spans="1:34" ht="63" customHeight="1" x14ac:dyDescent="0.35">
      <c r="B6" s="175"/>
      <c r="C6" s="176"/>
      <c r="D6" s="177"/>
      <c r="E6" s="126" t="s">
        <v>6</v>
      </c>
      <c r="F6" s="179"/>
      <c r="G6" s="126" t="s">
        <v>7</v>
      </c>
      <c r="H6" s="179"/>
      <c r="I6" s="126" t="s">
        <v>8</v>
      </c>
      <c r="J6" s="178"/>
      <c r="K6" s="178"/>
      <c r="L6" s="178"/>
      <c r="M6" s="178"/>
      <c r="N6" s="178"/>
      <c r="O6" s="178"/>
      <c r="P6" s="178"/>
      <c r="Q6" s="178"/>
      <c r="R6" s="179"/>
      <c r="S6" s="4"/>
      <c r="T6" s="127"/>
      <c r="U6" s="3">
        <v>2015</v>
      </c>
      <c r="V6" s="3">
        <v>2016</v>
      </c>
      <c r="W6" s="3">
        <v>2017</v>
      </c>
      <c r="X6" s="3">
        <v>2018</v>
      </c>
      <c r="Y6" s="3">
        <v>2019</v>
      </c>
      <c r="Z6" s="102">
        <v>2020</v>
      </c>
      <c r="AA6" s="102" t="s">
        <v>9</v>
      </c>
      <c r="AB6" s="5" t="s">
        <v>10</v>
      </c>
      <c r="AD6" s="115"/>
    </row>
    <row r="7" spans="1:34" x14ac:dyDescent="0.3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96">
        <v>25</v>
      </c>
      <c r="AA7" s="96">
        <v>26</v>
      </c>
      <c r="AB7" s="5">
        <v>27</v>
      </c>
    </row>
    <row r="8" spans="1:34" ht="27" customHeight="1" x14ac:dyDescent="0.35">
      <c r="B8" s="5">
        <v>0</v>
      </c>
      <c r="C8" s="5">
        <v>1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 t="s">
        <v>11</v>
      </c>
      <c r="T8" s="7" t="s">
        <v>12</v>
      </c>
      <c r="U8" s="8">
        <f t="shared" ref="U8:AA8" si="0">U18+U165+U349+U405+U464</f>
        <v>3801984.6900000004</v>
      </c>
      <c r="V8" s="8">
        <f t="shared" si="0"/>
        <v>3485184.5999999996</v>
      </c>
      <c r="W8" s="8">
        <f t="shared" si="0"/>
        <v>4279196.2</v>
      </c>
      <c r="X8" s="8">
        <f t="shared" si="0"/>
        <v>5174196.3</v>
      </c>
      <c r="Y8" s="9">
        <f t="shared" si="0"/>
        <v>5884820.4000000004</v>
      </c>
      <c r="Z8" s="103">
        <f t="shared" si="0"/>
        <v>5516924</v>
      </c>
      <c r="AA8" s="103">
        <f t="shared" si="0"/>
        <v>28142306.189999994</v>
      </c>
      <c r="AB8" s="10">
        <v>2020</v>
      </c>
      <c r="AC8" s="92" t="e">
        <f>AC18+AC165+AC349+AC405+AC464</f>
        <v>#VALUE!</v>
      </c>
      <c r="AG8" s="2"/>
      <c r="AH8" s="11"/>
    </row>
    <row r="9" spans="1:34" ht="122.25" customHeight="1" x14ac:dyDescent="0.3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 t="s">
        <v>13</v>
      </c>
      <c r="T9" s="3"/>
      <c r="U9" s="14"/>
      <c r="V9" s="14"/>
      <c r="W9" s="14"/>
      <c r="X9" s="14"/>
      <c r="Y9" s="14" t="s">
        <v>14</v>
      </c>
      <c r="Z9" s="53"/>
      <c r="AA9" s="53"/>
      <c r="AB9" s="14"/>
      <c r="AG9" s="2"/>
      <c r="AH9" s="11"/>
    </row>
    <row r="10" spans="1:34" ht="121.5" customHeight="1" x14ac:dyDescent="0.3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 t="s">
        <v>15</v>
      </c>
      <c r="T10" s="3" t="s">
        <v>16</v>
      </c>
      <c r="U10" s="15">
        <v>83</v>
      </c>
      <c r="V10" s="14">
        <v>81.2</v>
      </c>
      <c r="W10" s="14">
        <v>81.3</v>
      </c>
      <c r="X10" s="14">
        <v>82.2</v>
      </c>
      <c r="Y10" s="14">
        <v>82.3</v>
      </c>
      <c r="Z10" s="97">
        <v>76.099999999999994</v>
      </c>
      <c r="AA10" s="97">
        <v>76.099999999999994</v>
      </c>
      <c r="AB10" s="14">
        <v>2020</v>
      </c>
      <c r="AG10" s="2"/>
      <c r="AH10" s="11"/>
    </row>
    <row r="11" spans="1:34" ht="123" customHeight="1" x14ac:dyDescent="0.3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 t="s">
        <v>17</v>
      </c>
      <c r="T11" s="3" t="s">
        <v>16</v>
      </c>
      <c r="U11" s="14">
        <v>5.6</v>
      </c>
      <c r="V11" s="14">
        <v>2.6</v>
      </c>
      <c r="W11" s="14">
        <v>2.5</v>
      </c>
      <c r="X11" s="14">
        <v>2.4</v>
      </c>
      <c r="Y11" s="14">
        <v>2.2999999999999998</v>
      </c>
      <c r="Z11" s="53">
        <v>0.56000000000000005</v>
      </c>
      <c r="AA11" s="53">
        <v>0.56000000000000005</v>
      </c>
      <c r="AB11" s="16">
        <v>2020</v>
      </c>
      <c r="AC11" s="79"/>
      <c r="AG11" s="2"/>
      <c r="AH11" s="11"/>
    </row>
    <row r="12" spans="1:34" ht="120.75" customHeight="1" x14ac:dyDescent="0.3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18</v>
      </c>
      <c r="T12" s="3" t="s">
        <v>16</v>
      </c>
      <c r="U12" s="14">
        <v>1.9</v>
      </c>
      <c r="V12" s="15">
        <v>0</v>
      </c>
      <c r="W12" s="15">
        <v>0</v>
      </c>
      <c r="X12" s="15">
        <v>0</v>
      </c>
      <c r="Y12" s="15">
        <v>0</v>
      </c>
      <c r="Z12" s="54">
        <v>0</v>
      </c>
      <c r="AA12" s="54">
        <v>0</v>
      </c>
      <c r="AB12" s="16">
        <v>2015</v>
      </c>
      <c r="AG12" s="2"/>
      <c r="AH12" s="11"/>
    </row>
    <row r="13" spans="1:34" ht="120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 t="s">
        <v>19</v>
      </c>
      <c r="T13" s="3" t="s">
        <v>16</v>
      </c>
      <c r="U13" s="14">
        <v>49.5</v>
      </c>
      <c r="V13" s="15">
        <v>100</v>
      </c>
      <c r="W13" s="15">
        <v>100</v>
      </c>
      <c r="X13" s="15">
        <v>100</v>
      </c>
      <c r="Y13" s="15">
        <v>100</v>
      </c>
      <c r="Z13" s="54">
        <v>100</v>
      </c>
      <c r="AA13" s="54">
        <v>100</v>
      </c>
      <c r="AB13" s="14">
        <v>2020</v>
      </c>
      <c r="AG13" s="2"/>
      <c r="AH13" s="11"/>
    </row>
    <row r="14" spans="1:34" ht="79.5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 t="s">
        <v>20</v>
      </c>
      <c r="T14" s="3" t="s">
        <v>16</v>
      </c>
      <c r="U14" s="14">
        <v>78.3</v>
      </c>
      <c r="V14" s="15">
        <v>93</v>
      </c>
      <c r="W14" s="15">
        <v>93</v>
      </c>
      <c r="X14" s="15">
        <v>93</v>
      </c>
      <c r="Y14" s="15">
        <v>93</v>
      </c>
      <c r="Z14" s="54">
        <v>93</v>
      </c>
      <c r="AA14" s="54">
        <v>93</v>
      </c>
      <c r="AB14" s="14">
        <v>2020</v>
      </c>
      <c r="AG14" s="2"/>
      <c r="AH14" s="11"/>
    </row>
    <row r="15" spans="1:34" ht="117" customHeight="1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 t="s">
        <v>21</v>
      </c>
      <c r="T15" s="3" t="s">
        <v>16</v>
      </c>
      <c r="U15" s="14">
        <v>20.2</v>
      </c>
      <c r="V15" s="14">
        <v>19.899999999999999</v>
      </c>
      <c r="W15" s="14">
        <v>20.7</v>
      </c>
      <c r="X15" s="14">
        <v>20.7</v>
      </c>
      <c r="Y15" s="14">
        <v>20.7</v>
      </c>
      <c r="Z15" s="53">
        <v>20.7</v>
      </c>
      <c r="AA15" s="53">
        <v>20.7</v>
      </c>
      <c r="AB15" s="14">
        <v>2020</v>
      </c>
      <c r="AG15" s="2"/>
      <c r="AH15" s="11"/>
    </row>
    <row r="16" spans="1:34" ht="118.5" customHeight="1" x14ac:dyDescent="0.3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 t="s">
        <v>22</v>
      </c>
      <c r="T16" s="3" t="s">
        <v>16</v>
      </c>
      <c r="U16" s="14">
        <v>40.799999999999997</v>
      </c>
      <c r="V16" s="15">
        <v>41</v>
      </c>
      <c r="W16" s="14">
        <v>76.599999999999994</v>
      </c>
      <c r="X16" s="14">
        <v>76.599999999999994</v>
      </c>
      <c r="Y16" s="14">
        <v>76.599999999999994</v>
      </c>
      <c r="Z16" s="53">
        <v>76.599999999999994</v>
      </c>
      <c r="AA16" s="53">
        <v>76.599999999999994</v>
      </c>
      <c r="AB16" s="14">
        <v>2020</v>
      </c>
      <c r="AG16" s="2"/>
      <c r="AH16" s="11"/>
    </row>
    <row r="17" spans="2:34" ht="171.75" customHeight="1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 t="s">
        <v>23</v>
      </c>
      <c r="T17" s="3" t="s">
        <v>16</v>
      </c>
      <c r="U17" s="14">
        <v>95.5</v>
      </c>
      <c r="V17" s="15">
        <v>97</v>
      </c>
      <c r="W17" s="14">
        <v>97.5</v>
      </c>
      <c r="X17" s="14">
        <v>97.4</v>
      </c>
      <c r="Y17" s="14">
        <v>97.3</v>
      </c>
      <c r="Z17" s="53">
        <v>97.2</v>
      </c>
      <c r="AA17" s="53">
        <v>97.2</v>
      </c>
      <c r="AB17" s="14">
        <v>2020</v>
      </c>
      <c r="AG17" s="2"/>
      <c r="AH17" s="11"/>
    </row>
    <row r="18" spans="2:34" ht="39" customHeight="1" x14ac:dyDescent="0.35">
      <c r="B18" s="12">
        <v>0</v>
      </c>
      <c r="C18" s="12">
        <v>1</v>
      </c>
      <c r="D18" s="12">
        <v>1</v>
      </c>
      <c r="E18" s="12">
        <v>0</v>
      </c>
      <c r="F18" s="12">
        <v>7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8" t="s">
        <v>24</v>
      </c>
      <c r="T18" s="19" t="s">
        <v>12</v>
      </c>
      <c r="U18" s="20">
        <f t="shared" ref="U18:AA18" si="1">U19+U35+U55+U63+U69+U84+U97+U109+U110+U149+U156</f>
        <v>1677713.4899999998</v>
      </c>
      <c r="V18" s="20">
        <f t="shared" si="1"/>
        <v>1470150.4</v>
      </c>
      <c r="W18" s="20">
        <f t="shared" si="1"/>
        <v>1523095.9</v>
      </c>
      <c r="X18" s="20">
        <f t="shared" si="1"/>
        <v>1693577</v>
      </c>
      <c r="Y18" s="20">
        <f t="shared" si="1"/>
        <v>1933514.6999999997</v>
      </c>
      <c r="Z18" s="63">
        <f t="shared" si="1"/>
        <v>2099849.5</v>
      </c>
      <c r="AA18" s="63">
        <f t="shared" si="1"/>
        <v>10397900.989999998</v>
      </c>
      <c r="AB18" s="22">
        <v>2020</v>
      </c>
      <c r="AC18" s="94">
        <f>AC19+AC35+AC55+AC63+AC69+AC84+AC97+AC109+AC110+AC149+AC156</f>
        <v>30340.299999999996</v>
      </c>
      <c r="AG18" s="2"/>
      <c r="AH18" s="11"/>
    </row>
    <row r="19" spans="2:34" ht="117" customHeight="1" x14ac:dyDescent="0.35">
      <c r="B19" s="12">
        <v>0</v>
      </c>
      <c r="C19" s="12">
        <v>1</v>
      </c>
      <c r="D19" s="12">
        <v>1</v>
      </c>
      <c r="E19" s="12">
        <v>0</v>
      </c>
      <c r="F19" s="12">
        <v>7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8" t="s">
        <v>25</v>
      </c>
      <c r="T19" s="19" t="s">
        <v>12</v>
      </c>
      <c r="U19" s="20">
        <f t="shared" ref="U19:AC19" si="2">U21+U26+U28+U31</f>
        <v>536195.4</v>
      </c>
      <c r="V19" s="20">
        <f t="shared" si="2"/>
        <v>552852.9</v>
      </c>
      <c r="W19" s="20">
        <f t="shared" si="2"/>
        <v>591238.5</v>
      </c>
      <c r="X19" s="20">
        <f t="shared" si="2"/>
        <v>659825.4</v>
      </c>
      <c r="Y19" s="20">
        <f t="shared" si="2"/>
        <v>641133.29999999993</v>
      </c>
      <c r="Z19" s="63">
        <f t="shared" si="2"/>
        <v>655669.9</v>
      </c>
      <c r="AA19" s="63">
        <f t="shared" si="2"/>
        <v>3636915.4</v>
      </c>
      <c r="AB19" s="22" t="s">
        <v>26</v>
      </c>
      <c r="AC19" s="94">
        <f t="shared" si="2"/>
        <v>30939.899999999998</v>
      </c>
      <c r="AG19" s="2"/>
      <c r="AH19" s="11"/>
    </row>
    <row r="20" spans="2:34" ht="57" customHeight="1" x14ac:dyDescent="0.3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 t="s">
        <v>27</v>
      </c>
      <c r="T20" s="3" t="s">
        <v>28</v>
      </c>
      <c r="U20" s="23">
        <v>20688</v>
      </c>
      <c r="V20" s="23">
        <v>21888</v>
      </c>
      <c r="W20" s="23">
        <v>22387</v>
      </c>
      <c r="X20" s="23">
        <v>22353</v>
      </c>
      <c r="Y20" s="23">
        <v>22575</v>
      </c>
      <c r="Z20" s="55">
        <v>22655</v>
      </c>
      <c r="AA20" s="55">
        <v>22655</v>
      </c>
      <c r="AB20" s="14">
        <v>2020</v>
      </c>
      <c r="AG20" s="2"/>
      <c r="AH20" s="11"/>
    </row>
    <row r="21" spans="2:34" ht="42.75" customHeight="1" x14ac:dyDescent="0.35">
      <c r="B21" s="12">
        <v>0</v>
      </c>
      <c r="C21" s="12">
        <v>1</v>
      </c>
      <c r="D21" s="12">
        <v>1</v>
      </c>
      <c r="E21" s="12">
        <v>0</v>
      </c>
      <c r="F21" s="12">
        <v>7</v>
      </c>
      <c r="G21" s="12">
        <v>0</v>
      </c>
      <c r="H21" s="12">
        <v>0</v>
      </c>
      <c r="I21" s="12">
        <v>0</v>
      </c>
      <c r="J21" s="12">
        <v>1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4" t="s">
        <v>29</v>
      </c>
      <c r="T21" s="126" t="s">
        <v>30</v>
      </c>
      <c r="U21" s="26">
        <f t="shared" ref="U21:AC21" si="3">U22+U23+U24</f>
        <v>501460.5</v>
      </c>
      <c r="V21" s="26">
        <f t="shared" si="3"/>
        <v>552852.9</v>
      </c>
      <c r="W21" s="26">
        <f t="shared" si="3"/>
        <v>591238.5</v>
      </c>
      <c r="X21" s="26">
        <f t="shared" si="3"/>
        <v>590175.5</v>
      </c>
      <c r="Y21" s="26">
        <f t="shared" si="3"/>
        <v>537948.6</v>
      </c>
      <c r="Z21" s="61">
        <f t="shared" si="3"/>
        <v>655669.9</v>
      </c>
      <c r="AA21" s="61">
        <f t="shared" si="3"/>
        <v>3429345.9000000004</v>
      </c>
      <c r="AB21" s="14" t="s">
        <v>26</v>
      </c>
      <c r="AC21" s="93">
        <f t="shared" si="3"/>
        <v>30939.899999999998</v>
      </c>
      <c r="AG21" s="2"/>
      <c r="AH21" s="11"/>
    </row>
    <row r="22" spans="2:34" ht="40.5" customHeight="1" x14ac:dyDescent="0.35">
      <c r="B22" s="12">
        <v>0</v>
      </c>
      <c r="C22" s="12">
        <v>1</v>
      </c>
      <c r="D22" s="12">
        <v>1</v>
      </c>
      <c r="E22" s="12">
        <v>0</v>
      </c>
      <c r="F22" s="12">
        <v>7</v>
      </c>
      <c r="G22" s="12">
        <v>0</v>
      </c>
      <c r="H22" s="12">
        <v>1</v>
      </c>
      <c r="I22" s="12">
        <v>0</v>
      </c>
      <c r="J22" s="12">
        <v>1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30"/>
      <c r="T22" s="139"/>
      <c r="U22" s="26">
        <v>501460.5</v>
      </c>
      <c r="V22" s="26">
        <v>552852.9</v>
      </c>
      <c r="W22" s="26">
        <v>591238.5</v>
      </c>
      <c r="X22" s="26">
        <v>590175.5</v>
      </c>
      <c r="Y22" s="26">
        <v>489012.5</v>
      </c>
      <c r="Z22" s="61">
        <v>587000.30000000005</v>
      </c>
      <c r="AA22" s="61">
        <f>U22+V22+W22+X22+Y22+Z22</f>
        <v>3311740.2</v>
      </c>
      <c r="AB22" s="14">
        <v>2020</v>
      </c>
      <c r="AC22" s="78">
        <v>28952.1</v>
      </c>
      <c r="AD22" s="105">
        <v>4693.7</v>
      </c>
      <c r="AG22" s="2"/>
      <c r="AH22" s="11"/>
    </row>
    <row r="23" spans="2:34" ht="34.5" customHeight="1" x14ac:dyDescent="0.35">
      <c r="B23" s="12">
        <v>0</v>
      </c>
      <c r="C23" s="12">
        <v>1</v>
      </c>
      <c r="D23" s="12">
        <v>1</v>
      </c>
      <c r="E23" s="12">
        <v>0</v>
      </c>
      <c r="F23" s="12">
        <v>7</v>
      </c>
      <c r="G23" s="12">
        <v>0</v>
      </c>
      <c r="H23" s="12">
        <v>2</v>
      </c>
      <c r="I23" s="12">
        <v>0</v>
      </c>
      <c r="J23" s="12">
        <v>1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30"/>
      <c r="T23" s="139"/>
      <c r="U23" s="26">
        <v>0</v>
      </c>
      <c r="V23" s="26">
        <v>0</v>
      </c>
      <c r="W23" s="26">
        <v>0</v>
      </c>
      <c r="X23" s="26">
        <v>0</v>
      </c>
      <c r="Y23" s="26">
        <v>48936.1</v>
      </c>
      <c r="Z23" s="61">
        <v>68595.600000000006</v>
      </c>
      <c r="AA23" s="61">
        <f>U23+V23+W23+X23+Y23+Z23</f>
        <v>117531.70000000001</v>
      </c>
      <c r="AB23" s="14">
        <v>2020</v>
      </c>
      <c r="AC23" s="78">
        <v>1987.8</v>
      </c>
      <c r="AG23" s="2"/>
      <c r="AH23" s="11"/>
    </row>
    <row r="24" spans="2:34" ht="23.25" customHeight="1" x14ac:dyDescent="0.35">
      <c r="B24" s="12">
        <v>0</v>
      </c>
      <c r="C24" s="12">
        <v>1</v>
      </c>
      <c r="D24" s="12">
        <v>1</v>
      </c>
      <c r="E24" s="12">
        <v>1</v>
      </c>
      <c r="F24" s="12">
        <v>0</v>
      </c>
      <c r="G24" s="12">
        <v>0</v>
      </c>
      <c r="H24" s="12">
        <v>4</v>
      </c>
      <c r="I24" s="12">
        <v>0</v>
      </c>
      <c r="J24" s="12">
        <v>1</v>
      </c>
      <c r="K24" s="12">
        <v>1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5"/>
      <c r="T24" s="127"/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61">
        <v>74</v>
      </c>
      <c r="AA24" s="61">
        <f>U24+V24+W24+X24+Y24+Z24</f>
        <v>74</v>
      </c>
      <c r="AB24" s="14">
        <v>2020</v>
      </c>
      <c r="AG24" s="2"/>
      <c r="AH24" s="11"/>
    </row>
    <row r="25" spans="2:34" ht="138" customHeight="1" x14ac:dyDescent="0.3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 t="s">
        <v>31</v>
      </c>
      <c r="T25" s="3" t="s">
        <v>32</v>
      </c>
      <c r="U25" s="14">
        <v>100</v>
      </c>
      <c r="V25" s="14">
        <v>103</v>
      </c>
      <c r="W25" s="14">
        <v>103</v>
      </c>
      <c r="X25" s="14">
        <v>103</v>
      </c>
      <c r="Y25" s="14">
        <v>103</v>
      </c>
      <c r="Z25" s="53">
        <v>98</v>
      </c>
      <c r="AA25" s="53">
        <v>98</v>
      </c>
      <c r="AB25" s="14">
        <v>2020</v>
      </c>
      <c r="AC25" s="80"/>
      <c r="AG25" s="2"/>
      <c r="AH25" s="11"/>
    </row>
    <row r="26" spans="2:34" ht="95.25" customHeight="1" x14ac:dyDescent="0.35">
      <c r="B26" s="12">
        <v>0</v>
      </c>
      <c r="C26" s="12">
        <v>1</v>
      </c>
      <c r="D26" s="12">
        <v>1</v>
      </c>
      <c r="E26" s="12">
        <v>0</v>
      </c>
      <c r="F26" s="12">
        <v>7</v>
      </c>
      <c r="G26" s="12">
        <v>0</v>
      </c>
      <c r="H26" s="12">
        <v>1</v>
      </c>
      <c r="I26" s="12">
        <v>0</v>
      </c>
      <c r="J26" s="12">
        <v>1</v>
      </c>
      <c r="K26" s="12">
        <v>1</v>
      </c>
      <c r="L26" s="12">
        <v>0</v>
      </c>
      <c r="M26" s="12">
        <v>1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3" t="s">
        <v>33</v>
      </c>
      <c r="T26" s="3" t="s">
        <v>30</v>
      </c>
      <c r="U26" s="26">
        <v>34734.9</v>
      </c>
      <c r="V26" s="26">
        <v>0</v>
      </c>
      <c r="W26" s="26">
        <v>0</v>
      </c>
      <c r="X26" s="26">
        <v>0</v>
      </c>
      <c r="Y26" s="26">
        <v>0</v>
      </c>
      <c r="Z26" s="61">
        <v>0</v>
      </c>
      <c r="AA26" s="61">
        <f>U26+V26+W26+X26+Y26+Z26</f>
        <v>34734.9</v>
      </c>
      <c r="AB26" s="14">
        <v>2015</v>
      </c>
      <c r="AG26" s="2"/>
      <c r="AH26" s="11"/>
    </row>
    <row r="27" spans="2:34" ht="135.75" customHeight="1" x14ac:dyDescent="0.3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 t="s">
        <v>34</v>
      </c>
      <c r="T27" s="3" t="s">
        <v>32</v>
      </c>
      <c r="U27" s="14">
        <v>7</v>
      </c>
      <c r="V27" s="14">
        <v>0</v>
      </c>
      <c r="W27" s="14">
        <v>0</v>
      </c>
      <c r="X27" s="14">
        <v>0</v>
      </c>
      <c r="Y27" s="14">
        <v>0</v>
      </c>
      <c r="Z27" s="53">
        <v>0</v>
      </c>
      <c r="AA27" s="53">
        <v>7</v>
      </c>
      <c r="AB27" s="14">
        <v>2015</v>
      </c>
      <c r="AG27" s="2"/>
      <c r="AH27" s="11"/>
    </row>
    <row r="28" spans="2:34" ht="30.75" customHeight="1" x14ac:dyDescent="0.35">
      <c r="B28" s="12">
        <v>0</v>
      </c>
      <c r="C28" s="12">
        <v>1</v>
      </c>
      <c r="D28" s="12">
        <v>1</v>
      </c>
      <c r="E28" s="12">
        <v>0</v>
      </c>
      <c r="F28" s="12">
        <v>7</v>
      </c>
      <c r="G28" s="12">
        <v>0</v>
      </c>
      <c r="H28" s="12">
        <v>0</v>
      </c>
      <c r="I28" s="12">
        <v>0</v>
      </c>
      <c r="J28" s="12">
        <v>1</v>
      </c>
      <c r="K28" s="12">
        <v>1</v>
      </c>
      <c r="L28" s="12">
        <v>0</v>
      </c>
      <c r="M28" s="12">
        <v>1</v>
      </c>
      <c r="N28" s="12">
        <v>1</v>
      </c>
      <c r="O28" s="12">
        <v>0</v>
      </c>
      <c r="P28" s="12">
        <v>2</v>
      </c>
      <c r="Q28" s="12">
        <v>0</v>
      </c>
      <c r="R28" s="12">
        <v>0</v>
      </c>
      <c r="S28" s="124" t="s">
        <v>35</v>
      </c>
      <c r="T28" s="126" t="s">
        <v>30</v>
      </c>
      <c r="U28" s="26">
        <v>0</v>
      </c>
      <c r="V28" s="26">
        <v>0</v>
      </c>
      <c r="W28" s="26">
        <v>0</v>
      </c>
      <c r="X28" s="26">
        <v>63318.1</v>
      </c>
      <c r="Y28" s="26">
        <f>Y29+Y30</f>
        <v>82812.2</v>
      </c>
      <c r="Z28" s="61">
        <v>0</v>
      </c>
      <c r="AA28" s="61">
        <f t="shared" ref="AA28:AA33" si="4">U28+V28+W28+X28+Y28+Z28</f>
        <v>146130.29999999999</v>
      </c>
      <c r="AB28" s="14">
        <v>2019</v>
      </c>
      <c r="AC28" s="81"/>
      <c r="AG28" s="2"/>
      <c r="AH28" s="11"/>
    </row>
    <row r="29" spans="2:34" ht="26.25" customHeight="1" x14ac:dyDescent="0.35">
      <c r="B29" s="12">
        <v>0</v>
      </c>
      <c r="C29" s="12">
        <v>1</v>
      </c>
      <c r="D29" s="12">
        <v>1</v>
      </c>
      <c r="E29" s="12">
        <v>0</v>
      </c>
      <c r="F29" s="12">
        <v>7</v>
      </c>
      <c r="G29" s="12">
        <v>0</v>
      </c>
      <c r="H29" s="12">
        <v>1</v>
      </c>
      <c r="I29" s="12">
        <v>0</v>
      </c>
      <c r="J29" s="12">
        <v>1</v>
      </c>
      <c r="K29" s="12">
        <v>1</v>
      </c>
      <c r="L29" s="12">
        <v>0</v>
      </c>
      <c r="M29" s="12">
        <v>1</v>
      </c>
      <c r="N29" s="12">
        <v>1</v>
      </c>
      <c r="O29" s="12">
        <v>1</v>
      </c>
      <c r="P29" s="12">
        <v>2</v>
      </c>
      <c r="Q29" s="12">
        <v>0</v>
      </c>
      <c r="R29" s="12">
        <v>0</v>
      </c>
      <c r="S29" s="130"/>
      <c r="T29" s="139"/>
      <c r="U29" s="26">
        <v>0</v>
      </c>
      <c r="V29" s="26">
        <v>0</v>
      </c>
      <c r="W29" s="26">
        <v>0</v>
      </c>
      <c r="X29" s="26">
        <v>0</v>
      </c>
      <c r="Y29" s="26">
        <v>70836.800000000003</v>
      </c>
      <c r="Z29" s="61">
        <v>0</v>
      </c>
      <c r="AA29" s="61">
        <f t="shared" si="4"/>
        <v>70836.800000000003</v>
      </c>
      <c r="AB29" s="14">
        <v>2019</v>
      </c>
      <c r="AC29" s="82"/>
      <c r="AG29" s="2"/>
      <c r="AH29" s="11"/>
    </row>
    <row r="30" spans="2:34" ht="30" customHeight="1" x14ac:dyDescent="0.35">
      <c r="B30" s="12">
        <v>0</v>
      </c>
      <c r="C30" s="12">
        <v>1</v>
      </c>
      <c r="D30" s="12">
        <v>1</v>
      </c>
      <c r="E30" s="12">
        <v>0</v>
      </c>
      <c r="F30" s="12">
        <v>7</v>
      </c>
      <c r="G30" s="12">
        <v>0</v>
      </c>
      <c r="H30" s="12">
        <v>2</v>
      </c>
      <c r="I30" s="12">
        <v>0</v>
      </c>
      <c r="J30" s="12">
        <v>1</v>
      </c>
      <c r="K30" s="12">
        <v>1</v>
      </c>
      <c r="L30" s="12">
        <v>0</v>
      </c>
      <c r="M30" s="12">
        <v>1</v>
      </c>
      <c r="N30" s="12">
        <v>1</v>
      </c>
      <c r="O30" s="12">
        <v>1</v>
      </c>
      <c r="P30" s="12">
        <v>2</v>
      </c>
      <c r="Q30" s="12">
        <v>0</v>
      </c>
      <c r="R30" s="12">
        <v>0</v>
      </c>
      <c r="S30" s="130"/>
      <c r="T30" s="139"/>
      <c r="U30" s="26">
        <v>0</v>
      </c>
      <c r="V30" s="26">
        <v>0</v>
      </c>
      <c r="W30" s="26">
        <v>0</v>
      </c>
      <c r="X30" s="26">
        <v>0</v>
      </c>
      <c r="Y30" s="26">
        <v>11975.4</v>
      </c>
      <c r="Z30" s="61">
        <v>0</v>
      </c>
      <c r="AA30" s="61">
        <f t="shared" si="4"/>
        <v>11975.4</v>
      </c>
      <c r="AB30" s="14">
        <v>2019</v>
      </c>
      <c r="AC30" s="82"/>
      <c r="AG30" s="2"/>
      <c r="AH30" s="11"/>
    </row>
    <row r="31" spans="2:34" ht="28.5" customHeight="1" x14ac:dyDescent="0.35">
      <c r="B31" s="12">
        <v>0</v>
      </c>
      <c r="C31" s="12">
        <v>1</v>
      </c>
      <c r="D31" s="12">
        <v>1</v>
      </c>
      <c r="E31" s="12">
        <v>0</v>
      </c>
      <c r="F31" s="12">
        <v>7</v>
      </c>
      <c r="G31" s="12">
        <v>0</v>
      </c>
      <c r="H31" s="12">
        <v>0</v>
      </c>
      <c r="I31" s="12">
        <v>0</v>
      </c>
      <c r="J31" s="12">
        <v>1</v>
      </c>
      <c r="K31" s="12">
        <v>1</v>
      </c>
      <c r="L31" s="12">
        <v>0</v>
      </c>
      <c r="M31" s="12">
        <v>1</v>
      </c>
      <c r="N31" s="12" t="s">
        <v>36</v>
      </c>
      <c r="O31" s="12">
        <v>1</v>
      </c>
      <c r="P31" s="12">
        <v>2</v>
      </c>
      <c r="Q31" s="12">
        <v>0</v>
      </c>
      <c r="R31" s="12">
        <v>0</v>
      </c>
      <c r="S31" s="130"/>
      <c r="T31" s="139"/>
      <c r="U31" s="26">
        <v>0</v>
      </c>
      <c r="V31" s="26">
        <v>0</v>
      </c>
      <c r="W31" s="26">
        <v>0</v>
      </c>
      <c r="X31" s="26">
        <v>6331.8</v>
      </c>
      <c r="Y31" s="26">
        <f>Y32+Y33</f>
        <v>20372.5</v>
      </c>
      <c r="Z31" s="61">
        <v>0</v>
      </c>
      <c r="AA31" s="61">
        <f t="shared" si="4"/>
        <v>26704.3</v>
      </c>
      <c r="AB31" s="14">
        <v>2019</v>
      </c>
      <c r="AG31" s="2"/>
      <c r="AH31" s="11"/>
    </row>
    <row r="32" spans="2:34" ht="24" customHeight="1" x14ac:dyDescent="0.35">
      <c r="B32" s="12">
        <v>0</v>
      </c>
      <c r="C32" s="12">
        <v>1</v>
      </c>
      <c r="D32" s="12">
        <v>1</v>
      </c>
      <c r="E32" s="12">
        <v>0</v>
      </c>
      <c r="F32" s="12">
        <v>7</v>
      </c>
      <c r="G32" s="12">
        <v>0</v>
      </c>
      <c r="H32" s="12">
        <v>1</v>
      </c>
      <c r="I32" s="12">
        <v>0</v>
      </c>
      <c r="J32" s="12">
        <v>1</v>
      </c>
      <c r="K32" s="12">
        <v>1</v>
      </c>
      <c r="L32" s="12">
        <v>0</v>
      </c>
      <c r="M32" s="12">
        <v>1</v>
      </c>
      <c r="N32" s="12" t="s">
        <v>36</v>
      </c>
      <c r="O32" s="12">
        <v>1</v>
      </c>
      <c r="P32" s="12">
        <v>2</v>
      </c>
      <c r="Q32" s="12">
        <v>0</v>
      </c>
      <c r="R32" s="12">
        <v>0</v>
      </c>
      <c r="S32" s="130"/>
      <c r="T32" s="139"/>
      <c r="U32" s="26">
        <v>0</v>
      </c>
      <c r="V32" s="26">
        <v>0</v>
      </c>
      <c r="W32" s="26">
        <v>0</v>
      </c>
      <c r="X32" s="26">
        <v>0</v>
      </c>
      <c r="Y32" s="26">
        <v>17709.2</v>
      </c>
      <c r="Z32" s="61">
        <v>0</v>
      </c>
      <c r="AA32" s="61">
        <f t="shared" si="4"/>
        <v>17709.2</v>
      </c>
      <c r="AB32" s="14">
        <v>2019</v>
      </c>
      <c r="AG32" s="2"/>
      <c r="AH32" s="11"/>
    </row>
    <row r="33" spans="2:34" ht="24" customHeight="1" x14ac:dyDescent="0.35">
      <c r="B33" s="12">
        <v>0</v>
      </c>
      <c r="C33" s="12">
        <v>1</v>
      </c>
      <c r="D33" s="12">
        <v>1</v>
      </c>
      <c r="E33" s="12">
        <v>0</v>
      </c>
      <c r="F33" s="12">
        <v>7</v>
      </c>
      <c r="G33" s="12">
        <v>0</v>
      </c>
      <c r="H33" s="12">
        <v>2</v>
      </c>
      <c r="I33" s="12">
        <v>0</v>
      </c>
      <c r="J33" s="12">
        <v>1</v>
      </c>
      <c r="K33" s="12">
        <v>1</v>
      </c>
      <c r="L33" s="12">
        <v>0</v>
      </c>
      <c r="M33" s="12">
        <v>1</v>
      </c>
      <c r="N33" s="12" t="s">
        <v>36</v>
      </c>
      <c r="O33" s="12">
        <v>1</v>
      </c>
      <c r="P33" s="12">
        <v>2</v>
      </c>
      <c r="Q33" s="12">
        <v>0</v>
      </c>
      <c r="R33" s="12">
        <v>0</v>
      </c>
      <c r="S33" s="125"/>
      <c r="T33" s="127"/>
      <c r="U33" s="26">
        <v>0</v>
      </c>
      <c r="V33" s="26">
        <v>0</v>
      </c>
      <c r="W33" s="26">
        <v>0</v>
      </c>
      <c r="X33" s="26">
        <v>0</v>
      </c>
      <c r="Y33" s="26">
        <v>2663.3</v>
      </c>
      <c r="Z33" s="61">
        <v>0</v>
      </c>
      <c r="AA33" s="61">
        <f t="shared" si="4"/>
        <v>2663.3</v>
      </c>
      <c r="AB33" s="14">
        <v>2019</v>
      </c>
      <c r="AG33" s="2"/>
      <c r="AH33" s="11"/>
    </row>
    <row r="34" spans="2:34" ht="63" customHeight="1" x14ac:dyDescent="0.3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 t="s">
        <v>37</v>
      </c>
      <c r="T34" s="3" t="s">
        <v>32</v>
      </c>
      <c r="U34" s="23">
        <v>0</v>
      </c>
      <c r="V34" s="23">
        <v>0</v>
      </c>
      <c r="W34" s="23">
        <v>0</v>
      </c>
      <c r="X34" s="23">
        <v>103</v>
      </c>
      <c r="Y34" s="14">
        <v>103</v>
      </c>
      <c r="Z34" s="53">
        <v>0</v>
      </c>
      <c r="AA34" s="53">
        <v>103</v>
      </c>
      <c r="AB34" s="14">
        <v>2019</v>
      </c>
      <c r="AG34" s="2"/>
      <c r="AH34" s="11"/>
    </row>
    <row r="35" spans="2:34" ht="80.25" customHeight="1" x14ac:dyDescent="0.35">
      <c r="B35" s="12">
        <v>0</v>
      </c>
      <c r="C35" s="12">
        <v>1</v>
      </c>
      <c r="D35" s="12">
        <v>1</v>
      </c>
      <c r="E35" s="12">
        <v>0</v>
      </c>
      <c r="F35" s="12">
        <v>7</v>
      </c>
      <c r="G35" s="12">
        <v>0</v>
      </c>
      <c r="H35" s="12">
        <v>0</v>
      </c>
      <c r="I35" s="12">
        <v>0</v>
      </c>
      <c r="J35" s="12">
        <v>1</v>
      </c>
      <c r="K35" s="12">
        <v>1</v>
      </c>
      <c r="L35" s="12">
        <v>0</v>
      </c>
      <c r="M35" s="12">
        <v>2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8" t="s">
        <v>38</v>
      </c>
      <c r="T35" s="19" t="s">
        <v>30</v>
      </c>
      <c r="U35" s="20">
        <f t="shared" ref="U35:AA35" si="5">U37+U45+U53</f>
        <v>100639.99</v>
      </c>
      <c r="V35" s="20">
        <f t="shared" si="5"/>
        <v>6639.8</v>
      </c>
      <c r="W35" s="20">
        <f t="shared" si="5"/>
        <v>441.09999999999997</v>
      </c>
      <c r="X35" s="20">
        <f t="shared" si="5"/>
        <v>0</v>
      </c>
      <c r="Y35" s="20">
        <f t="shared" si="5"/>
        <v>0</v>
      </c>
      <c r="Z35" s="63">
        <f t="shared" si="5"/>
        <v>0</v>
      </c>
      <c r="AA35" s="63">
        <f t="shared" si="5"/>
        <v>107720.89</v>
      </c>
      <c r="AB35" s="108">
        <v>2018</v>
      </c>
      <c r="AC35" s="107"/>
      <c r="AG35" s="2"/>
      <c r="AH35" s="11"/>
    </row>
    <row r="36" spans="2:34" ht="98.25" customHeight="1" x14ac:dyDescent="0.3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 t="s">
        <v>39</v>
      </c>
      <c r="T36" s="3" t="s">
        <v>40</v>
      </c>
      <c r="U36" s="14">
        <v>635</v>
      </c>
      <c r="V36" s="14">
        <v>78</v>
      </c>
      <c r="W36" s="14">
        <v>43</v>
      </c>
      <c r="X36" s="14">
        <v>380</v>
      </c>
      <c r="Y36" s="14">
        <v>0</v>
      </c>
      <c r="Z36" s="55">
        <v>0</v>
      </c>
      <c r="AA36" s="55">
        <f>U36+V36+W36+X36+Y36+Z36</f>
        <v>1136</v>
      </c>
      <c r="AB36" s="14">
        <v>2018</v>
      </c>
      <c r="AC36" s="83"/>
      <c r="AG36" s="2"/>
      <c r="AH36" s="11"/>
    </row>
    <row r="37" spans="2:34" ht="98.25" customHeight="1" x14ac:dyDescent="0.35">
      <c r="B37" s="12">
        <v>0</v>
      </c>
      <c r="C37" s="12">
        <v>1</v>
      </c>
      <c r="D37" s="12">
        <v>1</v>
      </c>
      <c r="E37" s="12">
        <v>0</v>
      </c>
      <c r="F37" s="12">
        <v>7</v>
      </c>
      <c r="G37" s="12">
        <v>0</v>
      </c>
      <c r="H37" s="12">
        <v>0</v>
      </c>
      <c r="I37" s="12">
        <v>0</v>
      </c>
      <c r="J37" s="12">
        <v>1</v>
      </c>
      <c r="K37" s="12">
        <v>1</v>
      </c>
      <c r="L37" s="12">
        <v>0</v>
      </c>
      <c r="M37" s="12">
        <v>2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3" t="s">
        <v>41</v>
      </c>
      <c r="T37" s="3" t="s">
        <v>12</v>
      </c>
      <c r="U37" s="26">
        <v>2102</v>
      </c>
      <c r="V37" s="26">
        <v>0</v>
      </c>
      <c r="W37" s="26">
        <v>0.4</v>
      </c>
      <c r="X37" s="26">
        <v>0</v>
      </c>
      <c r="Y37" s="26">
        <v>0</v>
      </c>
      <c r="Z37" s="61">
        <v>0</v>
      </c>
      <c r="AA37" s="61">
        <f>U37+V37+W37+X37+Y37+Z37</f>
        <v>2102.4</v>
      </c>
      <c r="AB37" s="14">
        <v>2017</v>
      </c>
      <c r="AG37" s="2"/>
      <c r="AH37" s="11"/>
    </row>
    <row r="38" spans="2:34" ht="56.25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 t="s">
        <v>42</v>
      </c>
      <c r="T38" s="3" t="s">
        <v>32</v>
      </c>
      <c r="U38" s="14">
        <v>2</v>
      </c>
      <c r="V38" s="14">
        <v>0</v>
      </c>
      <c r="W38" s="14">
        <v>0</v>
      </c>
      <c r="X38" s="14">
        <v>0</v>
      </c>
      <c r="Y38" s="14">
        <v>0</v>
      </c>
      <c r="Z38" s="53">
        <v>0</v>
      </c>
      <c r="AA38" s="53">
        <f>SUM(U38:Z38)</f>
        <v>2</v>
      </c>
      <c r="AB38" s="53">
        <v>2015</v>
      </c>
      <c r="AG38" s="2"/>
      <c r="AH38" s="11"/>
    </row>
    <row r="39" spans="2:34" ht="75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3" t="s">
        <v>43</v>
      </c>
      <c r="T39" s="3" t="s">
        <v>44</v>
      </c>
      <c r="U39" s="14">
        <v>1</v>
      </c>
      <c r="V39" s="14">
        <v>0</v>
      </c>
      <c r="W39" s="14">
        <v>0</v>
      </c>
      <c r="X39" s="14">
        <v>0</v>
      </c>
      <c r="Y39" s="14" t="s">
        <v>45</v>
      </c>
      <c r="Z39" s="53" t="s">
        <v>45</v>
      </c>
      <c r="AA39" s="53">
        <v>1</v>
      </c>
      <c r="AB39" s="14">
        <v>2015</v>
      </c>
      <c r="AG39" s="2"/>
      <c r="AH39" s="11"/>
    </row>
    <row r="40" spans="2:34" ht="38.25" customHeight="1" x14ac:dyDescent="0.3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 t="s">
        <v>46</v>
      </c>
      <c r="T40" s="3" t="s">
        <v>32</v>
      </c>
      <c r="U40" s="14">
        <v>1</v>
      </c>
      <c r="V40" s="14">
        <v>0</v>
      </c>
      <c r="W40" s="14">
        <v>0</v>
      </c>
      <c r="X40" s="14">
        <v>0</v>
      </c>
      <c r="Y40" s="14">
        <v>0</v>
      </c>
      <c r="Z40" s="53">
        <v>0</v>
      </c>
      <c r="AA40" s="53">
        <f>SUM(U40:Z40)</f>
        <v>1</v>
      </c>
      <c r="AB40" s="14">
        <v>2015</v>
      </c>
      <c r="AG40" s="2"/>
      <c r="AH40" s="11"/>
    </row>
    <row r="41" spans="2:34" ht="75" x14ac:dyDescent="0.3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 t="s">
        <v>47</v>
      </c>
      <c r="T41" s="3" t="s">
        <v>44</v>
      </c>
      <c r="U41" s="14">
        <v>1</v>
      </c>
      <c r="V41" s="14">
        <v>0</v>
      </c>
      <c r="W41" s="14">
        <v>0</v>
      </c>
      <c r="X41" s="14">
        <v>0</v>
      </c>
      <c r="Y41" s="14">
        <v>0</v>
      </c>
      <c r="Z41" s="53">
        <v>0</v>
      </c>
      <c r="AA41" s="53">
        <v>1</v>
      </c>
      <c r="AB41" s="14">
        <v>2015</v>
      </c>
      <c r="AG41" s="2"/>
      <c r="AH41" s="11"/>
    </row>
    <row r="42" spans="2:34" ht="36.75" customHeight="1" x14ac:dyDescent="0.3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 t="s">
        <v>48</v>
      </c>
      <c r="T42" s="3" t="s">
        <v>32</v>
      </c>
      <c r="U42" s="14">
        <v>3</v>
      </c>
      <c r="V42" s="14">
        <v>0</v>
      </c>
      <c r="W42" s="14">
        <v>0</v>
      </c>
      <c r="X42" s="14">
        <v>0</v>
      </c>
      <c r="Y42" s="14">
        <v>0</v>
      </c>
      <c r="Z42" s="53">
        <v>0</v>
      </c>
      <c r="AA42" s="53">
        <f>SUM(U42:Z42)</f>
        <v>3</v>
      </c>
      <c r="AB42" s="14">
        <v>2015</v>
      </c>
      <c r="AG42" s="2"/>
      <c r="AH42" s="11"/>
    </row>
    <row r="43" spans="2:34" ht="75" x14ac:dyDescent="0.3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 t="s">
        <v>49</v>
      </c>
      <c r="T43" s="3" t="s">
        <v>44</v>
      </c>
      <c r="U43" s="14">
        <v>1</v>
      </c>
      <c r="V43" s="14">
        <v>0</v>
      </c>
      <c r="W43" s="14">
        <v>0</v>
      </c>
      <c r="X43" s="14">
        <v>0</v>
      </c>
      <c r="Y43" s="14">
        <v>0</v>
      </c>
      <c r="Z43" s="53">
        <v>0</v>
      </c>
      <c r="AA43" s="53">
        <v>1</v>
      </c>
      <c r="AB43" s="14">
        <v>2015</v>
      </c>
      <c r="AG43" s="2"/>
      <c r="AH43" s="11"/>
    </row>
    <row r="44" spans="2:34" ht="59.25" customHeight="1" x14ac:dyDescent="0.3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 t="s">
        <v>50</v>
      </c>
      <c r="T44" s="3" t="s">
        <v>32</v>
      </c>
      <c r="U44" s="14">
        <v>1</v>
      </c>
      <c r="V44" s="14">
        <v>0</v>
      </c>
      <c r="W44" s="14">
        <v>0</v>
      </c>
      <c r="X44" s="14">
        <v>0</v>
      </c>
      <c r="Y44" s="14">
        <v>0</v>
      </c>
      <c r="Z44" s="53">
        <v>0</v>
      </c>
      <c r="AA44" s="53">
        <v>1</v>
      </c>
      <c r="AB44" s="14">
        <v>2015</v>
      </c>
      <c r="AG44" s="2"/>
      <c r="AH44" s="11"/>
    </row>
    <row r="45" spans="2:34" ht="24.75" customHeight="1" x14ac:dyDescent="0.35">
      <c r="B45" s="12">
        <v>0</v>
      </c>
      <c r="C45" s="12">
        <v>1</v>
      </c>
      <c r="D45" s="12">
        <v>1</v>
      </c>
      <c r="E45" s="12">
        <v>0</v>
      </c>
      <c r="F45" s="12">
        <v>7</v>
      </c>
      <c r="G45" s="12">
        <v>0</v>
      </c>
      <c r="H45" s="12">
        <v>1</v>
      </c>
      <c r="I45" s="12">
        <v>0</v>
      </c>
      <c r="J45" s="12">
        <v>1</v>
      </c>
      <c r="K45" s="12">
        <v>1</v>
      </c>
      <c r="L45" s="12">
        <v>0</v>
      </c>
      <c r="M45" s="12">
        <v>2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8" t="s">
        <v>51</v>
      </c>
      <c r="T45" s="3" t="s">
        <v>12</v>
      </c>
      <c r="U45" s="26">
        <f t="shared" ref="U45:AA45" si="6">U46+U47+U48+U49</f>
        <v>92962.590000000011</v>
      </c>
      <c r="V45" s="26">
        <f t="shared" si="6"/>
        <v>6639.8</v>
      </c>
      <c r="W45" s="26">
        <f t="shared" si="6"/>
        <v>440.7</v>
      </c>
      <c r="X45" s="26">
        <f t="shared" si="6"/>
        <v>0</v>
      </c>
      <c r="Y45" s="26">
        <f t="shared" si="6"/>
        <v>0</v>
      </c>
      <c r="Z45" s="61">
        <f t="shared" si="6"/>
        <v>0</v>
      </c>
      <c r="AA45" s="61">
        <f t="shared" si="6"/>
        <v>100043.09000000001</v>
      </c>
      <c r="AB45" s="14">
        <v>2017</v>
      </c>
      <c r="AG45" s="2"/>
      <c r="AH45" s="11"/>
    </row>
    <row r="46" spans="2:34" ht="29.25" customHeight="1" x14ac:dyDescent="0.35">
      <c r="B46" s="12">
        <v>0</v>
      </c>
      <c r="C46" s="12">
        <v>1</v>
      </c>
      <c r="D46" s="12">
        <v>1</v>
      </c>
      <c r="E46" s="12">
        <v>0</v>
      </c>
      <c r="F46" s="12">
        <v>7</v>
      </c>
      <c r="G46" s="12">
        <v>0</v>
      </c>
      <c r="H46" s="12">
        <v>1</v>
      </c>
      <c r="I46" s="12">
        <v>0</v>
      </c>
      <c r="J46" s="12">
        <v>1</v>
      </c>
      <c r="K46" s="12">
        <v>1</v>
      </c>
      <c r="L46" s="12">
        <v>0</v>
      </c>
      <c r="M46" s="12">
        <v>2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61"/>
      <c r="T46" s="126" t="s">
        <v>12</v>
      </c>
      <c r="U46" s="26">
        <v>51464.4</v>
      </c>
      <c r="V46" s="26">
        <v>6639.8</v>
      </c>
      <c r="W46" s="26">
        <v>440.7</v>
      </c>
      <c r="X46" s="26">
        <v>0</v>
      </c>
      <c r="Y46" s="26">
        <v>0</v>
      </c>
      <c r="Z46" s="61">
        <v>0</v>
      </c>
      <c r="AA46" s="61">
        <f>U46+V46+W46+X46+Y46+Z46</f>
        <v>58544.9</v>
      </c>
      <c r="AB46" s="14">
        <v>2017</v>
      </c>
      <c r="AG46" s="2"/>
      <c r="AH46" s="11"/>
    </row>
    <row r="47" spans="2:34" ht="36" customHeight="1" x14ac:dyDescent="0.35">
      <c r="B47" s="12">
        <v>0</v>
      </c>
      <c r="C47" s="12">
        <v>1</v>
      </c>
      <c r="D47" s="12">
        <v>1</v>
      </c>
      <c r="E47" s="12">
        <v>0</v>
      </c>
      <c r="F47" s="12">
        <v>7</v>
      </c>
      <c r="G47" s="12">
        <v>0</v>
      </c>
      <c r="H47" s="12">
        <v>0</v>
      </c>
      <c r="I47" s="12">
        <v>0</v>
      </c>
      <c r="J47" s="12">
        <v>1</v>
      </c>
      <c r="K47" s="12">
        <v>1</v>
      </c>
      <c r="L47" s="12">
        <v>5</v>
      </c>
      <c r="M47" s="12">
        <v>0</v>
      </c>
      <c r="N47" s="12">
        <v>5</v>
      </c>
      <c r="O47" s="12">
        <v>9</v>
      </c>
      <c r="P47" s="12"/>
      <c r="Q47" s="12"/>
      <c r="R47" s="12"/>
      <c r="S47" s="161"/>
      <c r="T47" s="139"/>
      <c r="U47" s="26">
        <v>17297.39</v>
      </c>
      <c r="V47" s="26">
        <v>0</v>
      </c>
      <c r="W47" s="26">
        <v>0</v>
      </c>
      <c r="X47" s="26">
        <v>0</v>
      </c>
      <c r="Y47" s="26">
        <v>0</v>
      </c>
      <c r="Z47" s="61">
        <v>0</v>
      </c>
      <c r="AA47" s="61">
        <f>U47+V47+W47+X47+Y47+Z47</f>
        <v>17297.39</v>
      </c>
      <c r="AB47" s="14">
        <v>2015</v>
      </c>
      <c r="AG47" s="2"/>
      <c r="AH47" s="11"/>
    </row>
    <row r="48" spans="2:34" ht="38.25" customHeight="1" x14ac:dyDescent="0.35">
      <c r="B48" s="12">
        <v>0</v>
      </c>
      <c r="C48" s="12">
        <v>1</v>
      </c>
      <c r="D48" s="12">
        <v>1</v>
      </c>
      <c r="E48" s="12">
        <v>0</v>
      </c>
      <c r="F48" s="12">
        <v>7</v>
      </c>
      <c r="G48" s="12">
        <v>0</v>
      </c>
      <c r="H48" s="12">
        <v>0</v>
      </c>
      <c r="I48" s="12">
        <v>0</v>
      </c>
      <c r="J48" s="12">
        <v>1</v>
      </c>
      <c r="K48" s="12">
        <v>1</v>
      </c>
      <c r="L48" s="12">
        <v>5</v>
      </c>
      <c r="M48" s="12">
        <v>0</v>
      </c>
      <c r="N48" s="12">
        <v>5</v>
      </c>
      <c r="O48" s="12">
        <v>9</v>
      </c>
      <c r="P48" s="12"/>
      <c r="Q48" s="12"/>
      <c r="R48" s="12"/>
      <c r="S48" s="161"/>
      <c r="T48" s="139"/>
      <c r="U48" s="26">
        <v>15289.5</v>
      </c>
      <c r="V48" s="26">
        <v>0</v>
      </c>
      <c r="W48" s="26">
        <v>0</v>
      </c>
      <c r="X48" s="26">
        <v>0</v>
      </c>
      <c r="Y48" s="26">
        <v>0</v>
      </c>
      <c r="Z48" s="61">
        <v>0</v>
      </c>
      <c r="AA48" s="61">
        <f>U48+V48+W48+X48+Y48+Z48</f>
        <v>15289.5</v>
      </c>
      <c r="AB48" s="14">
        <v>2015</v>
      </c>
      <c r="AG48" s="2"/>
      <c r="AH48" s="11"/>
    </row>
    <row r="49" spans="2:34" ht="43.5" customHeight="1" x14ac:dyDescent="0.35">
      <c r="B49" s="12">
        <v>0</v>
      </c>
      <c r="C49" s="12">
        <v>1</v>
      </c>
      <c r="D49" s="12">
        <v>1</v>
      </c>
      <c r="E49" s="12">
        <v>0</v>
      </c>
      <c r="F49" s="12">
        <v>7</v>
      </c>
      <c r="G49" s="12">
        <v>0</v>
      </c>
      <c r="H49" s="12">
        <v>1</v>
      </c>
      <c r="I49" s="12">
        <v>0</v>
      </c>
      <c r="J49" s="12">
        <v>1</v>
      </c>
      <c r="K49" s="12">
        <v>1</v>
      </c>
      <c r="L49" s="12">
        <v>6</v>
      </c>
      <c r="M49" s="12">
        <v>4</v>
      </c>
      <c r="N49" s="12">
        <v>0</v>
      </c>
      <c r="O49" s="12">
        <v>4</v>
      </c>
      <c r="P49" s="12">
        <v>0</v>
      </c>
      <c r="Q49" s="12">
        <v>0</v>
      </c>
      <c r="R49" s="12">
        <v>0</v>
      </c>
      <c r="S49" s="129"/>
      <c r="T49" s="127"/>
      <c r="U49" s="26">
        <v>8911.2999999999993</v>
      </c>
      <c r="V49" s="26">
        <v>0</v>
      </c>
      <c r="W49" s="26">
        <v>0</v>
      </c>
      <c r="X49" s="26">
        <v>0</v>
      </c>
      <c r="Y49" s="26">
        <v>0</v>
      </c>
      <c r="Z49" s="61">
        <v>0</v>
      </c>
      <c r="AA49" s="61">
        <f>U49+V49+W49+X49+Y49+Z49</f>
        <v>8911.2999999999993</v>
      </c>
      <c r="AB49" s="14">
        <v>2015</v>
      </c>
      <c r="AG49" s="2"/>
      <c r="AH49" s="11"/>
    </row>
    <row r="50" spans="2:34" ht="96.75" customHeight="1" x14ac:dyDescent="0.3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3" t="s">
        <v>52</v>
      </c>
      <c r="T50" s="3" t="s">
        <v>32</v>
      </c>
      <c r="U50" s="14">
        <v>635</v>
      </c>
      <c r="V50" s="14">
        <v>75</v>
      </c>
      <c r="W50" s="14">
        <v>40</v>
      </c>
      <c r="X50" s="14">
        <v>0</v>
      </c>
      <c r="Y50" s="14">
        <v>0</v>
      </c>
      <c r="Z50" s="53">
        <v>0</v>
      </c>
      <c r="AA50" s="64">
        <f>SUM(U50:Z50)</f>
        <v>750</v>
      </c>
      <c r="AB50" s="14">
        <v>2017</v>
      </c>
      <c r="AG50" s="2"/>
      <c r="AH50" s="11"/>
    </row>
    <row r="51" spans="2:34" ht="40.5" customHeight="1" x14ac:dyDescent="0.3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3" t="s">
        <v>53</v>
      </c>
      <c r="T51" s="3" t="s">
        <v>54</v>
      </c>
      <c r="U51" s="14">
        <v>1</v>
      </c>
      <c r="V51" s="14">
        <v>1</v>
      </c>
      <c r="W51" s="14">
        <v>1</v>
      </c>
      <c r="X51" s="14">
        <v>0</v>
      </c>
      <c r="Y51" s="14">
        <v>0</v>
      </c>
      <c r="Z51" s="53">
        <v>0</v>
      </c>
      <c r="AA51" s="53">
        <v>1</v>
      </c>
      <c r="AB51" s="14">
        <v>2017</v>
      </c>
      <c r="AG51" s="2"/>
      <c r="AH51" s="11"/>
    </row>
    <row r="52" spans="2:34" ht="37.5" x14ac:dyDescent="0.3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 t="s">
        <v>55</v>
      </c>
      <c r="T52" s="3" t="s">
        <v>32</v>
      </c>
      <c r="U52" s="14">
        <v>3</v>
      </c>
      <c r="V52" s="14">
        <v>3</v>
      </c>
      <c r="W52" s="14">
        <v>3</v>
      </c>
      <c r="X52" s="14">
        <v>0</v>
      </c>
      <c r="Y52" s="14">
        <v>0</v>
      </c>
      <c r="Z52" s="53">
        <v>0</v>
      </c>
      <c r="AA52" s="53">
        <f>SUM(U52:Z52)</f>
        <v>9</v>
      </c>
      <c r="AB52" s="14">
        <v>2017</v>
      </c>
      <c r="AG52" s="2"/>
      <c r="AH52" s="11"/>
    </row>
    <row r="53" spans="2:34" ht="37.5" x14ac:dyDescent="0.35">
      <c r="B53" s="12">
        <v>0</v>
      </c>
      <c r="C53" s="12">
        <v>1</v>
      </c>
      <c r="D53" s="12">
        <v>1</v>
      </c>
      <c r="E53" s="12">
        <v>0</v>
      </c>
      <c r="F53" s="12">
        <v>7</v>
      </c>
      <c r="G53" s="12">
        <v>0</v>
      </c>
      <c r="H53" s="12">
        <v>0</v>
      </c>
      <c r="I53" s="12">
        <v>0</v>
      </c>
      <c r="J53" s="12">
        <v>1</v>
      </c>
      <c r="K53" s="12">
        <v>1</v>
      </c>
      <c r="L53" s="12">
        <v>0</v>
      </c>
      <c r="M53" s="12">
        <v>2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3" t="s">
        <v>56</v>
      </c>
      <c r="T53" s="3" t="s">
        <v>12</v>
      </c>
      <c r="U53" s="26">
        <v>5575.4</v>
      </c>
      <c r="V53" s="26">
        <v>0</v>
      </c>
      <c r="W53" s="26">
        <v>0</v>
      </c>
      <c r="X53" s="26">
        <v>0</v>
      </c>
      <c r="Y53" s="26">
        <v>0</v>
      </c>
      <c r="Z53" s="61">
        <v>0</v>
      </c>
      <c r="AA53" s="61">
        <f>U53+V53+W53+X53+Y53+Z53</f>
        <v>5575.4</v>
      </c>
      <c r="AB53" s="14">
        <v>2015</v>
      </c>
      <c r="AG53" s="2"/>
      <c r="AH53" s="11"/>
    </row>
    <row r="54" spans="2:34" ht="37.5" x14ac:dyDescent="0.3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 t="s">
        <v>57</v>
      </c>
      <c r="T54" s="3" t="s">
        <v>32</v>
      </c>
      <c r="U54" s="14">
        <v>1</v>
      </c>
      <c r="V54" s="14">
        <v>0</v>
      </c>
      <c r="W54" s="14">
        <v>0</v>
      </c>
      <c r="X54" s="14">
        <v>0</v>
      </c>
      <c r="Y54" s="14">
        <v>0</v>
      </c>
      <c r="Z54" s="53">
        <v>0</v>
      </c>
      <c r="AA54" s="53">
        <f>SUM(U54:Z54)</f>
        <v>1</v>
      </c>
      <c r="AB54" s="14">
        <v>2015</v>
      </c>
      <c r="AG54" s="2"/>
      <c r="AH54" s="11"/>
    </row>
    <row r="55" spans="2:34" ht="95.25" customHeight="1" x14ac:dyDescent="0.3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8" t="s">
        <v>58</v>
      </c>
      <c r="T55" s="19" t="s">
        <v>12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98">
        <v>0</v>
      </c>
      <c r="AA55" s="98">
        <v>0</v>
      </c>
      <c r="AB55" s="22">
        <v>2020</v>
      </c>
      <c r="AG55" s="2"/>
      <c r="AH55" s="11"/>
    </row>
    <row r="56" spans="2:34" ht="56.25" x14ac:dyDescent="0.3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 t="s">
        <v>59</v>
      </c>
      <c r="T56" s="3" t="s">
        <v>32</v>
      </c>
      <c r="U56" s="14">
        <v>1</v>
      </c>
      <c r="V56" s="14">
        <v>1</v>
      </c>
      <c r="W56" s="14">
        <v>1</v>
      </c>
      <c r="X56" s="14">
        <v>1</v>
      </c>
      <c r="Y56" s="14">
        <v>1</v>
      </c>
      <c r="Z56" s="53">
        <v>1</v>
      </c>
      <c r="AA56" s="53">
        <f>SUM(U56:Z56)</f>
        <v>6</v>
      </c>
      <c r="AB56" s="14">
        <v>2020</v>
      </c>
      <c r="AG56" s="2"/>
      <c r="AH56" s="11"/>
    </row>
    <row r="57" spans="2:34" ht="37.5" x14ac:dyDescent="0.3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 t="s">
        <v>60</v>
      </c>
      <c r="T57" s="3" t="s">
        <v>44</v>
      </c>
      <c r="U57" s="14">
        <v>1</v>
      </c>
      <c r="V57" s="14">
        <v>1</v>
      </c>
      <c r="W57" s="14">
        <v>1</v>
      </c>
      <c r="X57" s="14">
        <v>1</v>
      </c>
      <c r="Y57" s="14">
        <v>1</v>
      </c>
      <c r="Z57" s="53">
        <v>1</v>
      </c>
      <c r="AA57" s="53">
        <v>1</v>
      </c>
      <c r="AB57" s="14">
        <v>2020</v>
      </c>
      <c r="AG57" s="2"/>
      <c r="AH57" s="11"/>
    </row>
    <row r="58" spans="2:34" ht="90.75" customHeight="1" x14ac:dyDescent="0.3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 t="s">
        <v>61</v>
      </c>
      <c r="T58" s="3" t="s">
        <v>32</v>
      </c>
      <c r="U58" s="14">
        <v>1</v>
      </c>
      <c r="V58" s="14">
        <v>1</v>
      </c>
      <c r="W58" s="14">
        <v>1</v>
      </c>
      <c r="X58" s="14">
        <v>1</v>
      </c>
      <c r="Y58" s="14">
        <v>1</v>
      </c>
      <c r="Z58" s="53">
        <v>1</v>
      </c>
      <c r="AA58" s="53">
        <f>SUM(U58:Z58)</f>
        <v>6</v>
      </c>
      <c r="AB58" s="14">
        <v>2020</v>
      </c>
      <c r="AG58" s="2"/>
      <c r="AH58" s="11"/>
    </row>
    <row r="59" spans="2:34" ht="56.25" x14ac:dyDescent="0.3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 t="s">
        <v>62</v>
      </c>
      <c r="T59" s="3" t="s">
        <v>44</v>
      </c>
      <c r="U59" s="14">
        <v>1</v>
      </c>
      <c r="V59" s="14">
        <v>1</v>
      </c>
      <c r="W59" s="14">
        <v>1</v>
      </c>
      <c r="X59" s="14">
        <v>1</v>
      </c>
      <c r="Y59" s="14">
        <v>1</v>
      </c>
      <c r="Z59" s="53">
        <v>1</v>
      </c>
      <c r="AA59" s="53">
        <v>1</v>
      </c>
      <c r="AB59" s="14">
        <v>2020</v>
      </c>
      <c r="AG59" s="2"/>
      <c r="AH59" s="11"/>
    </row>
    <row r="60" spans="2:34" ht="57" customHeight="1" x14ac:dyDescent="0.3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 t="s">
        <v>63</v>
      </c>
      <c r="T60" s="3" t="s">
        <v>28</v>
      </c>
      <c r="U60" s="14">
        <v>2</v>
      </c>
      <c r="V60" s="14">
        <v>8</v>
      </c>
      <c r="W60" s="14">
        <v>7</v>
      </c>
      <c r="X60" s="14">
        <v>2</v>
      </c>
      <c r="Y60" s="14">
        <v>2</v>
      </c>
      <c r="Z60" s="53">
        <v>2</v>
      </c>
      <c r="AA60" s="53">
        <f>SUM(U60:Z60)</f>
        <v>23</v>
      </c>
      <c r="AB60" s="14">
        <v>2020</v>
      </c>
      <c r="AG60" s="2"/>
      <c r="AH60" s="11"/>
    </row>
    <row r="61" spans="2:34" ht="75" x14ac:dyDescent="0.3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 t="s">
        <v>64</v>
      </c>
      <c r="T61" s="3" t="s">
        <v>44</v>
      </c>
      <c r="U61" s="14">
        <v>1</v>
      </c>
      <c r="V61" s="14">
        <v>1</v>
      </c>
      <c r="W61" s="14">
        <v>1</v>
      </c>
      <c r="X61" s="14">
        <v>1</v>
      </c>
      <c r="Y61" s="14">
        <v>1</v>
      </c>
      <c r="Z61" s="53">
        <v>1</v>
      </c>
      <c r="AA61" s="53">
        <v>1</v>
      </c>
      <c r="AB61" s="14">
        <v>2020</v>
      </c>
      <c r="AG61" s="2"/>
      <c r="AH61" s="11"/>
    </row>
    <row r="62" spans="2:34" ht="100.5" customHeight="1" x14ac:dyDescent="0.3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3" t="s">
        <v>65</v>
      </c>
      <c r="T62" s="3" t="s">
        <v>32</v>
      </c>
      <c r="U62" s="14">
        <v>1</v>
      </c>
      <c r="V62" s="14">
        <v>1</v>
      </c>
      <c r="W62" s="14">
        <v>1</v>
      </c>
      <c r="X62" s="14">
        <v>1</v>
      </c>
      <c r="Y62" s="14">
        <v>1</v>
      </c>
      <c r="Z62" s="53">
        <v>1</v>
      </c>
      <c r="AA62" s="53">
        <f>SUM(U62:Z62)</f>
        <v>6</v>
      </c>
      <c r="AB62" s="14">
        <v>2020</v>
      </c>
      <c r="AG62" s="2"/>
      <c r="AH62" s="11"/>
    </row>
    <row r="63" spans="2:34" ht="93.75" x14ac:dyDescent="0.35">
      <c r="B63" s="12">
        <v>0</v>
      </c>
      <c r="C63" s="12">
        <v>1</v>
      </c>
      <c r="D63" s="12">
        <v>1</v>
      </c>
      <c r="E63" s="12">
        <v>0</v>
      </c>
      <c r="F63" s="12">
        <v>7</v>
      </c>
      <c r="G63" s="12">
        <v>0</v>
      </c>
      <c r="H63" s="12">
        <v>9</v>
      </c>
      <c r="I63" s="12">
        <v>0</v>
      </c>
      <c r="J63" s="12">
        <v>1</v>
      </c>
      <c r="K63" s="12">
        <v>1</v>
      </c>
      <c r="L63" s="12">
        <v>0</v>
      </c>
      <c r="M63" s="12">
        <v>4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8" t="s">
        <v>66</v>
      </c>
      <c r="T63" s="19" t="s">
        <v>12</v>
      </c>
      <c r="U63" s="29">
        <f t="shared" ref="U63:AA63" si="7">U65+U67</f>
        <v>129</v>
      </c>
      <c r="V63" s="29">
        <f t="shared" si="7"/>
        <v>80</v>
      </c>
      <c r="W63" s="29">
        <f t="shared" si="7"/>
        <v>81</v>
      </c>
      <c r="X63" s="29">
        <f t="shared" si="7"/>
        <v>81</v>
      </c>
      <c r="Y63" s="29">
        <f t="shared" si="7"/>
        <v>23</v>
      </c>
      <c r="Z63" s="98">
        <f t="shared" si="7"/>
        <v>23</v>
      </c>
      <c r="AA63" s="98">
        <f t="shared" si="7"/>
        <v>417</v>
      </c>
      <c r="AB63" s="22" t="s">
        <v>26</v>
      </c>
      <c r="AG63" s="2"/>
      <c r="AH63" s="11"/>
    </row>
    <row r="64" spans="2:34" ht="113.25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 t="s">
        <v>67</v>
      </c>
      <c r="T64" s="3" t="s">
        <v>32</v>
      </c>
      <c r="U64" s="14">
        <v>107</v>
      </c>
      <c r="V64" s="14">
        <v>103</v>
      </c>
      <c r="W64" s="14">
        <v>103</v>
      </c>
      <c r="X64" s="14">
        <v>103</v>
      </c>
      <c r="Y64" s="14">
        <v>103</v>
      </c>
      <c r="Z64" s="53">
        <v>100</v>
      </c>
      <c r="AA64" s="53">
        <v>100</v>
      </c>
      <c r="AB64" s="14">
        <v>2020</v>
      </c>
      <c r="AG64" s="2"/>
      <c r="AH64" s="11"/>
    </row>
    <row r="65" spans="2:34" ht="56.25" x14ac:dyDescent="0.35">
      <c r="B65" s="12">
        <v>0</v>
      </c>
      <c r="C65" s="12">
        <v>1</v>
      </c>
      <c r="D65" s="12">
        <v>1</v>
      </c>
      <c r="E65" s="12">
        <v>0</v>
      </c>
      <c r="F65" s="12">
        <v>7</v>
      </c>
      <c r="G65" s="12">
        <v>0</v>
      </c>
      <c r="H65" s="12">
        <v>9</v>
      </c>
      <c r="I65" s="12">
        <v>0</v>
      </c>
      <c r="J65" s="12">
        <v>1</v>
      </c>
      <c r="K65" s="12">
        <v>1</v>
      </c>
      <c r="L65" s="12">
        <v>0</v>
      </c>
      <c r="M65" s="12">
        <v>4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3" t="s">
        <v>68</v>
      </c>
      <c r="T65" s="3" t="s">
        <v>12</v>
      </c>
      <c r="U65" s="30">
        <v>40</v>
      </c>
      <c r="V65" s="30">
        <v>0</v>
      </c>
      <c r="W65" s="30">
        <v>0</v>
      </c>
      <c r="X65" s="30">
        <v>0</v>
      </c>
      <c r="Y65" s="30">
        <v>0</v>
      </c>
      <c r="Z65" s="56">
        <v>0</v>
      </c>
      <c r="AA65" s="61">
        <f>U65+V65+W65+X65+Y65+Z65</f>
        <v>40</v>
      </c>
      <c r="AB65" s="14">
        <v>2015</v>
      </c>
      <c r="AG65" s="2"/>
      <c r="AH65" s="11"/>
    </row>
    <row r="66" spans="2:34" ht="97.5" customHeight="1" x14ac:dyDescent="0.3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 t="s">
        <v>69</v>
      </c>
      <c r="T66" s="3" t="s">
        <v>32</v>
      </c>
      <c r="U66" s="14">
        <v>107</v>
      </c>
      <c r="V66" s="14">
        <v>103</v>
      </c>
      <c r="W66" s="14">
        <v>103</v>
      </c>
      <c r="X66" s="14">
        <v>103</v>
      </c>
      <c r="Y66" s="14">
        <v>103</v>
      </c>
      <c r="Z66" s="53">
        <v>0</v>
      </c>
      <c r="AA66" s="53">
        <v>103</v>
      </c>
      <c r="AB66" s="16">
        <v>2019</v>
      </c>
      <c r="AC66" s="84"/>
      <c r="AG66" s="2"/>
      <c r="AH66" s="11"/>
    </row>
    <row r="67" spans="2:34" ht="37.5" x14ac:dyDescent="0.35">
      <c r="B67" s="12">
        <v>0</v>
      </c>
      <c r="C67" s="12">
        <v>1</v>
      </c>
      <c r="D67" s="12">
        <v>1</v>
      </c>
      <c r="E67" s="12">
        <v>0</v>
      </c>
      <c r="F67" s="12">
        <v>7</v>
      </c>
      <c r="G67" s="12">
        <v>0</v>
      </c>
      <c r="H67" s="12">
        <v>9</v>
      </c>
      <c r="I67" s="12">
        <v>0</v>
      </c>
      <c r="J67" s="12">
        <v>1</v>
      </c>
      <c r="K67" s="12">
        <v>1</v>
      </c>
      <c r="L67" s="12">
        <v>0</v>
      </c>
      <c r="M67" s="12">
        <v>4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3" t="s">
        <v>70</v>
      </c>
      <c r="T67" s="3" t="s">
        <v>12</v>
      </c>
      <c r="U67" s="30">
        <v>89</v>
      </c>
      <c r="V67" s="30">
        <v>80</v>
      </c>
      <c r="W67" s="30">
        <v>81</v>
      </c>
      <c r="X67" s="30">
        <v>81</v>
      </c>
      <c r="Y67" s="30">
        <v>23</v>
      </c>
      <c r="Z67" s="56">
        <v>23</v>
      </c>
      <c r="AA67" s="61">
        <f>U67+V67+W67+X67+Y67+Z67</f>
        <v>377</v>
      </c>
      <c r="AB67" s="16" t="s">
        <v>26</v>
      </c>
      <c r="AC67" s="85"/>
      <c r="AG67" s="2"/>
      <c r="AH67" s="11"/>
    </row>
    <row r="68" spans="2:34" ht="96" customHeight="1" x14ac:dyDescent="0.3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 t="s">
        <v>71</v>
      </c>
      <c r="T68" s="3" t="s">
        <v>32</v>
      </c>
      <c r="U68" s="14">
        <v>89</v>
      </c>
      <c r="V68" s="14">
        <v>89</v>
      </c>
      <c r="W68" s="14">
        <v>103</v>
      </c>
      <c r="X68" s="14">
        <v>103</v>
      </c>
      <c r="Y68" s="14">
        <v>103</v>
      </c>
      <c r="Z68" s="53">
        <v>0</v>
      </c>
      <c r="AA68" s="53">
        <v>103</v>
      </c>
      <c r="AB68" s="16">
        <v>2019</v>
      </c>
      <c r="AC68" s="84"/>
      <c r="AG68" s="2"/>
      <c r="AH68" s="11"/>
    </row>
    <row r="69" spans="2:34" ht="93.75" x14ac:dyDescent="0.35">
      <c r="B69" s="12">
        <v>0</v>
      </c>
      <c r="C69" s="12">
        <v>1</v>
      </c>
      <c r="D69" s="12">
        <v>1</v>
      </c>
      <c r="E69" s="12">
        <v>0</v>
      </c>
      <c r="F69" s="12">
        <v>7</v>
      </c>
      <c r="G69" s="12">
        <v>0</v>
      </c>
      <c r="H69" s="12">
        <v>0</v>
      </c>
      <c r="I69" s="12">
        <v>0</v>
      </c>
      <c r="J69" s="12">
        <v>1</v>
      </c>
      <c r="K69" s="12">
        <v>1</v>
      </c>
      <c r="L69" s="12">
        <v>0</v>
      </c>
      <c r="M69" s="12">
        <v>5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8" t="s">
        <v>72</v>
      </c>
      <c r="T69" s="19" t="s">
        <v>12</v>
      </c>
      <c r="U69" s="20">
        <f t="shared" ref="U69:AC69" si="8">U71+U73+U75+U76+U77+U78+U80+U82</f>
        <v>16131.1</v>
      </c>
      <c r="V69" s="20">
        <f t="shared" si="8"/>
        <v>15925.2</v>
      </c>
      <c r="W69" s="20">
        <f t="shared" si="8"/>
        <v>18298.599999999999</v>
      </c>
      <c r="X69" s="20">
        <f t="shared" si="8"/>
        <v>10186.6</v>
      </c>
      <c r="Y69" s="20">
        <f t="shared" si="8"/>
        <v>5125.7999999999993</v>
      </c>
      <c r="Z69" s="63">
        <f t="shared" si="8"/>
        <v>9716.1</v>
      </c>
      <c r="AA69" s="63">
        <f t="shared" si="8"/>
        <v>75383.399999999994</v>
      </c>
      <c r="AB69" s="32">
        <v>2020</v>
      </c>
      <c r="AC69" s="94">
        <f t="shared" si="8"/>
        <v>-452.2</v>
      </c>
      <c r="AG69" s="2"/>
      <c r="AH69" s="11"/>
    </row>
    <row r="70" spans="2:34" ht="57" customHeight="1" x14ac:dyDescent="0.3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" t="s">
        <v>73</v>
      </c>
      <c r="T70" s="3" t="s">
        <v>32</v>
      </c>
      <c r="U70" s="14">
        <v>13</v>
      </c>
      <c r="V70" s="14">
        <v>18</v>
      </c>
      <c r="W70" s="14">
        <v>30</v>
      </c>
      <c r="X70" s="14">
        <v>86</v>
      </c>
      <c r="Y70" s="14">
        <v>85</v>
      </c>
      <c r="Z70" s="53">
        <v>9</v>
      </c>
      <c r="AA70" s="53">
        <f>SUM(U70:Z70)</f>
        <v>241</v>
      </c>
      <c r="AB70" s="14">
        <v>2020</v>
      </c>
      <c r="AG70" s="2"/>
      <c r="AH70" s="11"/>
    </row>
    <row r="71" spans="2:34" ht="138.75" customHeight="1" x14ac:dyDescent="0.35">
      <c r="B71" s="12">
        <v>0</v>
      </c>
      <c r="C71" s="12">
        <v>1</v>
      </c>
      <c r="D71" s="12">
        <v>1</v>
      </c>
      <c r="E71" s="12">
        <v>0</v>
      </c>
      <c r="F71" s="12">
        <v>7</v>
      </c>
      <c r="G71" s="12">
        <v>0</v>
      </c>
      <c r="H71" s="12">
        <v>0</v>
      </c>
      <c r="I71" s="12">
        <v>0</v>
      </c>
      <c r="J71" s="12">
        <v>1</v>
      </c>
      <c r="K71" s="12">
        <v>1</v>
      </c>
      <c r="L71" s="12">
        <v>0</v>
      </c>
      <c r="M71" s="12">
        <v>5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25" t="s">
        <v>74</v>
      </c>
      <c r="T71" s="3" t="s">
        <v>12</v>
      </c>
      <c r="U71" s="26">
        <v>14798.2</v>
      </c>
      <c r="V71" s="26">
        <v>9421.6</v>
      </c>
      <c r="W71" s="26">
        <v>16699.7</v>
      </c>
      <c r="X71" s="26">
        <v>9077.4</v>
      </c>
      <c r="Y71" s="26">
        <v>4216.2</v>
      </c>
      <c r="Z71" s="61">
        <v>9716.1</v>
      </c>
      <c r="AA71" s="61">
        <f>U71+V71+W71+X71+Y71+Z71</f>
        <v>63929.2</v>
      </c>
      <c r="AB71" s="14">
        <v>2020</v>
      </c>
      <c r="AC71" s="78">
        <v>-452.2</v>
      </c>
      <c r="AG71" s="2"/>
      <c r="AH71" s="11"/>
    </row>
    <row r="72" spans="2:34" ht="56.25" x14ac:dyDescent="0.3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3" t="s">
        <v>75</v>
      </c>
      <c r="T72" s="3" t="s">
        <v>32</v>
      </c>
      <c r="U72" s="14">
        <v>8</v>
      </c>
      <c r="V72" s="14">
        <v>18</v>
      </c>
      <c r="W72" s="14">
        <v>22</v>
      </c>
      <c r="X72" s="14">
        <v>1</v>
      </c>
      <c r="Y72" s="14">
        <v>14</v>
      </c>
      <c r="Z72" s="53">
        <v>9</v>
      </c>
      <c r="AA72" s="53">
        <f>U72+V72+W72+X72+Y72+Z72</f>
        <v>72</v>
      </c>
      <c r="AB72" s="14">
        <v>2020</v>
      </c>
      <c r="AG72" s="2"/>
      <c r="AH72" s="11"/>
    </row>
    <row r="73" spans="2:34" ht="37.5" x14ac:dyDescent="0.35">
      <c r="B73" s="12">
        <v>0</v>
      </c>
      <c r="C73" s="12">
        <v>1</v>
      </c>
      <c r="D73" s="12">
        <v>1</v>
      </c>
      <c r="E73" s="12">
        <v>0</v>
      </c>
      <c r="F73" s="12">
        <v>7</v>
      </c>
      <c r="G73" s="12">
        <v>0</v>
      </c>
      <c r="H73" s="12">
        <v>0</v>
      </c>
      <c r="I73" s="12">
        <v>0</v>
      </c>
      <c r="J73" s="12">
        <v>1</v>
      </c>
      <c r="K73" s="12">
        <v>1</v>
      </c>
      <c r="L73" s="12">
        <v>0</v>
      </c>
      <c r="M73" s="12">
        <v>5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3" t="s">
        <v>76</v>
      </c>
      <c r="T73" s="3" t="s">
        <v>77</v>
      </c>
      <c r="U73" s="26">
        <v>1332.9</v>
      </c>
      <c r="V73" s="26">
        <v>377.5</v>
      </c>
      <c r="W73" s="26">
        <v>514.6</v>
      </c>
      <c r="X73" s="26">
        <v>941.2</v>
      </c>
      <c r="Y73" s="26">
        <v>0</v>
      </c>
      <c r="Z73" s="61">
        <v>0</v>
      </c>
      <c r="AA73" s="61">
        <f>U73+V73+W73+X73+Y73+Z73</f>
        <v>3166.2</v>
      </c>
      <c r="AB73" s="14">
        <v>2018</v>
      </c>
      <c r="AG73" s="2"/>
      <c r="AH73" s="11"/>
    </row>
    <row r="74" spans="2:34" ht="58.5" customHeight="1" x14ac:dyDescent="0.3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3" t="s">
        <v>78</v>
      </c>
      <c r="T74" s="3" t="s">
        <v>32</v>
      </c>
      <c r="U74" s="14">
        <v>7</v>
      </c>
      <c r="V74" s="14">
        <v>5</v>
      </c>
      <c r="W74" s="14">
        <v>1</v>
      </c>
      <c r="X74" s="14">
        <v>1</v>
      </c>
      <c r="Y74" s="14">
        <v>0</v>
      </c>
      <c r="Z74" s="53">
        <v>0</v>
      </c>
      <c r="AA74" s="53">
        <f>SUM(U74:Z74)</f>
        <v>14</v>
      </c>
      <c r="AB74" s="14">
        <v>2018</v>
      </c>
      <c r="AG74" s="2"/>
      <c r="AH74" s="11"/>
    </row>
    <row r="75" spans="2:34" ht="24.75" customHeight="1" x14ac:dyDescent="0.35">
      <c r="B75" s="12">
        <v>0</v>
      </c>
      <c r="C75" s="12">
        <v>1</v>
      </c>
      <c r="D75" s="12">
        <v>1</v>
      </c>
      <c r="E75" s="12">
        <v>0</v>
      </c>
      <c r="F75" s="12">
        <v>7</v>
      </c>
      <c r="G75" s="12">
        <v>0</v>
      </c>
      <c r="H75" s="12">
        <v>0</v>
      </c>
      <c r="I75" s="12">
        <v>0</v>
      </c>
      <c r="J75" s="12">
        <v>1</v>
      </c>
      <c r="K75" s="12">
        <v>1</v>
      </c>
      <c r="L75" s="12">
        <v>0</v>
      </c>
      <c r="M75" s="12">
        <v>5</v>
      </c>
      <c r="N75" s="12" t="s">
        <v>79</v>
      </c>
      <c r="O75" s="12">
        <v>2</v>
      </c>
      <c r="P75" s="12">
        <v>7</v>
      </c>
      <c r="Q75" s="12">
        <v>0</v>
      </c>
      <c r="R75" s="12">
        <v>0</v>
      </c>
      <c r="S75" s="124" t="s">
        <v>80</v>
      </c>
      <c r="T75" s="126" t="s">
        <v>12</v>
      </c>
      <c r="U75" s="26">
        <v>0</v>
      </c>
      <c r="V75" s="26">
        <v>176.8</v>
      </c>
      <c r="W75" s="26">
        <v>0</v>
      </c>
      <c r="X75" s="26">
        <v>0</v>
      </c>
      <c r="Y75" s="26">
        <v>7.5</v>
      </c>
      <c r="Z75" s="61">
        <v>0</v>
      </c>
      <c r="AA75" s="61">
        <f>U75+V75+W75+X75+Y75+Z75</f>
        <v>184.3</v>
      </c>
      <c r="AB75" s="14">
        <v>2019</v>
      </c>
      <c r="AG75" s="2"/>
      <c r="AH75" s="11"/>
    </row>
    <row r="76" spans="2:34" ht="32.25" customHeight="1" x14ac:dyDescent="0.35">
      <c r="B76" s="12">
        <v>0</v>
      </c>
      <c r="C76" s="12">
        <v>1</v>
      </c>
      <c r="D76" s="12">
        <v>1</v>
      </c>
      <c r="E76" s="12">
        <v>0</v>
      </c>
      <c r="F76" s="12">
        <v>7</v>
      </c>
      <c r="G76" s="12">
        <v>0</v>
      </c>
      <c r="H76" s="12">
        <v>1</v>
      </c>
      <c r="I76" s="12">
        <v>0</v>
      </c>
      <c r="J76" s="12">
        <v>1</v>
      </c>
      <c r="K76" s="12">
        <v>1</v>
      </c>
      <c r="L76" s="12">
        <v>0</v>
      </c>
      <c r="M76" s="12">
        <v>5</v>
      </c>
      <c r="N76" s="12">
        <v>5</v>
      </c>
      <c r="O76" s="12">
        <v>0</v>
      </c>
      <c r="P76" s="12">
        <v>2</v>
      </c>
      <c r="Q76" s="12">
        <v>7</v>
      </c>
      <c r="R76" s="12" t="s">
        <v>81</v>
      </c>
      <c r="S76" s="130"/>
      <c r="T76" s="139"/>
      <c r="U76" s="26">
        <v>0</v>
      </c>
      <c r="V76" s="26">
        <v>4164.6000000000004</v>
      </c>
      <c r="W76" s="26">
        <v>0</v>
      </c>
      <c r="X76" s="26">
        <v>0</v>
      </c>
      <c r="Y76" s="26">
        <v>0</v>
      </c>
      <c r="Z76" s="61">
        <v>0</v>
      </c>
      <c r="AA76" s="61">
        <f>U76+V76+W76+X76+Y76+Z76</f>
        <v>4164.6000000000004</v>
      </c>
      <c r="AB76" s="14">
        <v>2016</v>
      </c>
      <c r="AG76" s="2"/>
      <c r="AH76" s="11"/>
    </row>
    <row r="77" spans="2:34" ht="22.5" customHeight="1" x14ac:dyDescent="0.35">
      <c r="B77" s="12">
        <v>0</v>
      </c>
      <c r="C77" s="12">
        <v>1</v>
      </c>
      <c r="D77" s="12">
        <v>1</v>
      </c>
      <c r="E77" s="12">
        <v>0</v>
      </c>
      <c r="F77" s="12">
        <v>7</v>
      </c>
      <c r="G77" s="12">
        <v>0</v>
      </c>
      <c r="H77" s="12">
        <v>1</v>
      </c>
      <c r="I77" s="12">
        <v>0</v>
      </c>
      <c r="J77" s="12">
        <v>1</v>
      </c>
      <c r="K77" s="12">
        <v>1</v>
      </c>
      <c r="L77" s="12">
        <v>0</v>
      </c>
      <c r="M77" s="12">
        <v>5</v>
      </c>
      <c r="N77" s="12" t="s">
        <v>82</v>
      </c>
      <c r="O77" s="12">
        <v>0</v>
      </c>
      <c r="P77" s="12">
        <v>2</v>
      </c>
      <c r="Q77" s="12">
        <v>7</v>
      </c>
      <c r="R77" s="12" t="s">
        <v>83</v>
      </c>
      <c r="S77" s="130"/>
      <c r="T77" s="139"/>
      <c r="U77" s="26">
        <v>0</v>
      </c>
      <c r="V77" s="26">
        <v>1784.7</v>
      </c>
      <c r="W77" s="26">
        <v>0</v>
      </c>
      <c r="X77" s="26">
        <v>0</v>
      </c>
      <c r="Y77" s="26">
        <v>0</v>
      </c>
      <c r="Z77" s="61">
        <v>0</v>
      </c>
      <c r="AA77" s="61">
        <f>U77+V77+W77+X77+Y77+Z77</f>
        <v>1784.7</v>
      </c>
      <c r="AB77" s="14">
        <v>2016</v>
      </c>
      <c r="AG77" s="2"/>
      <c r="AH77" s="11"/>
    </row>
    <row r="78" spans="2:34" ht="29.25" customHeight="1" x14ac:dyDescent="0.35">
      <c r="B78" s="12">
        <v>0</v>
      </c>
      <c r="C78" s="12">
        <v>1</v>
      </c>
      <c r="D78" s="12">
        <v>1</v>
      </c>
      <c r="E78" s="12">
        <v>0</v>
      </c>
      <c r="F78" s="12">
        <v>7</v>
      </c>
      <c r="G78" s="12">
        <v>0</v>
      </c>
      <c r="H78" s="12">
        <v>1</v>
      </c>
      <c r="I78" s="12">
        <v>0</v>
      </c>
      <c r="J78" s="12">
        <v>1</v>
      </c>
      <c r="K78" s="12">
        <v>1</v>
      </c>
      <c r="L78" s="12">
        <v>0</v>
      </c>
      <c r="M78" s="12">
        <v>5</v>
      </c>
      <c r="N78" s="12" t="s">
        <v>79</v>
      </c>
      <c r="O78" s="12">
        <v>0</v>
      </c>
      <c r="P78" s="12">
        <v>2</v>
      </c>
      <c r="Q78" s="12">
        <v>7</v>
      </c>
      <c r="R78" s="12">
        <v>0</v>
      </c>
      <c r="S78" s="125"/>
      <c r="T78" s="127"/>
      <c r="U78" s="26">
        <v>0</v>
      </c>
      <c r="V78" s="26">
        <v>0</v>
      </c>
      <c r="W78" s="26">
        <v>0</v>
      </c>
      <c r="X78" s="26">
        <v>0</v>
      </c>
      <c r="Y78" s="26">
        <v>747.4</v>
      </c>
      <c r="Z78" s="61">
        <v>0</v>
      </c>
      <c r="AA78" s="61">
        <f>U78+V78+W78+X78+Y78+Z78</f>
        <v>747.4</v>
      </c>
      <c r="AB78" s="14">
        <v>2019</v>
      </c>
      <c r="AG78" s="2"/>
      <c r="AH78" s="11"/>
    </row>
    <row r="79" spans="2:34" ht="114.75" customHeight="1" x14ac:dyDescent="0.3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3" t="s">
        <v>84</v>
      </c>
      <c r="T79" s="3" t="s">
        <v>32</v>
      </c>
      <c r="U79" s="14">
        <v>0</v>
      </c>
      <c r="V79" s="14">
        <v>2</v>
      </c>
      <c r="W79" s="14">
        <v>0</v>
      </c>
      <c r="X79" s="14">
        <v>0</v>
      </c>
      <c r="Y79" s="14">
        <v>1</v>
      </c>
      <c r="Z79" s="53">
        <v>0</v>
      </c>
      <c r="AA79" s="53">
        <f>SUM(U79:Z79)</f>
        <v>3</v>
      </c>
      <c r="AB79" s="14">
        <v>2019</v>
      </c>
      <c r="AG79" s="2"/>
      <c r="AH79" s="11"/>
    </row>
    <row r="80" spans="2:34" ht="79.5" customHeight="1" x14ac:dyDescent="0.35">
      <c r="B80" s="12">
        <v>0</v>
      </c>
      <c r="C80" s="12">
        <v>1</v>
      </c>
      <c r="D80" s="12">
        <v>1</v>
      </c>
      <c r="E80" s="12">
        <v>0</v>
      </c>
      <c r="F80" s="12">
        <v>7</v>
      </c>
      <c r="G80" s="12">
        <v>0</v>
      </c>
      <c r="H80" s="12">
        <v>0</v>
      </c>
      <c r="I80" s="12">
        <v>0</v>
      </c>
      <c r="J80" s="12">
        <v>1</v>
      </c>
      <c r="K80" s="12">
        <v>1</v>
      </c>
      <c r="L80" s="12">
        <v>0</v>
      </c>
      <c r="M80" s="12">
        <v>5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3" t="s">
        <v>85</v>
      </c>
      <c r="T80" s="3" t="s">
        <v>77</v>
      </c>
      <c r="U80" s="30">
        <v>0</v>
      </c>
      <c r="V80" s="30">
        <v>0</v>
      </c>
      <c r="W80" s="30">
        <v>84.3</v>
      </c>
      <c r="X80" s="30">
        <v>168</v>
      </c>
      <c r="Y80" s="30">
        <v>154.69999999999999</v>
      </c>
      <c r="Z80" s="56">
        <v>0</v>
      </c>
      <c r="AA80" s="56">
        <f>U80+V80+W80+X80+Y80+Z80</f>
        <v>407</v>
      </c>
      <c r="AB80" s="14">
        <v>2019</v>
      </c>
      <c r="AG80" s="2"/>
      <c r="AH80" s="11"/>
    </row>
    <row r="81" spans="2:34" ht="75" x14ac:dyDescent="0.3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3" t="s">
        <v>86</v>
      </c>
      <c r="T81" s="3" t="s">
        <v>32</v>
      </c>
      <c r="U81" s="14">
        <v>0</v>
      </c>
      <c r="V81" s="14">
        <v>0</v>
      </c>
      <c r="W81" s="14">
        <v>8</v>
      </c>
      <c r="X81" s="14">
        <v>86</v>
      </c>
      <c r="Y81" s="14">
        <v>85</v>
      </c>
      <c r="Z81" s="53">
        <v>0</v>
      </c>
      <c r="AA81" s="64">
        <f>U81+V81+W81+X81+Y81+Z81</f>
        <v>179</v>
      </c>
      <c r="AB81" s="14">
        <v>2019</v>
      </c>
      <c r="AG81" s="2"/>
      <c r="AH81" s="11"/>
    </row>
    <row r="82" spans="2:34" ht="93.75" x14ac:dyDescent="0.35">
      <c r="B82" s="12">
        <v>0</v>
      </c>
      <c r="C82" s="12">
        <v>1</v>
      </c>
      <c r="D82" s="12">
        <v>1</v>
      </c>
      <c r="E82" s="12">
        <v>0</v>
      </c>
      <c r="F82" s="12">
        <v>7</v>
      </c>
      <c r="G82" s="12">
        <v>0</v>
      </c>
      <c r="H82" s="12">
        <v>0</v>
      </c>
      <c r="I82" s="12">
        <v>0</v>
      </c>
      <c r="J82" s="12">
        <v>1</v>
      </c>
      <c r="K82" s="12">
        <v>1</v>
      </c>
      <c r="L82" s="12">
        <v>0</v>
      </c>
      <c r="M82" s="12">
        <v>5</v>
      </c>
      <c r="N82" s="12">
        <v>1</v>
      </c>
      <c r="O82" s="12">
        <v>0</v>
      </c>
      <c r="P82" s="12">
        <v>7</v>
      </c>
      <c r="Q82" s="12">
        <v>6</v>
      </c>
      <c r="R82" s="12" t="s">
        <v>87</v>
      </c>
      <c r="S82" s="13" t="s">
        <v>88</v>
      </c>
      <c r="T82" s="3" t="s">
        <v>77</v>
      </c>
      <c r="U82" s="30">
        <v>0</v>
      </c>
      <c r="V82" s="30">
        <v>0</v>
      </c>
      <c r="W82" s="26">
        <v>1000</v>
      </c>
      <c r="X82" s="30">
        <v>0</v>
      </c>
      <c r="Y82" s="30">
        <v>0</v>
      </c>
      <c r="Z82" s="56">
        <v>0</v>
      </c>
      <c r="AA82" s="61">
        <f>U82+V82+W82+X82+Y82+Z82</f>
        <v>1000</v>
      </c>
      <c r="AB82" s="14">
        <v>2017</v>
      </c>
      <c r="AG82" s="2"/>
      <c r="AH82" s="11"/>
    </row>
    <row r="83" spans="2:34" ht="117" customHeight="1" x14ac:dyDescent="0.3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3" t="s">
        <v>89</v>
      </c>
      <c r="T83" s="3" t="s">
        <v>32</v>
      </c>
      <c r="U83" s="14">
        <v>0</v>
      </c>
      <c r="V83" s="14">
        <v>0</v>
      </c>
      <c r="W83" s="14">
        <v>1</v>
      </c>
      <c r="X83" s="14">
        <v>0</v>
      </c>
      <c r="Y83" s="14">
        <v>0</v>
      </c>
      <c r="Z83" s="53">
        <v>0</v>
      </c>
      <c r="AA83" s="55">
        <f>U83+V83+W83+X83+Y83+Z83</f>
        <v>1</v>
      </c>
      <c r="AB83" s="14">
        <v>2017</v>
      </c>
      <c r="AG83" s="2"/>
      <c r="AH83" s="11"/>
    </row>
    <row r="84" spans="2:34" ht="95.25" customHeight="1" x14ac:dyDescent="0.35">
      <c r="B84" s="12">
        <v>0</v>
      </c>
      <c r="C84" s="12">
        <v>1</v>
      </c>
      <c r="D84" s="12">
        <v>1</v>
      </c>
      <c r="E84" s="12">
        <v>0</v>
      </c>
      <c r="F84" s="12">
        <v>7</v>
      </c>
      <c r="G84" s="12">
        <v>0</v>
      </c>
      <c r="H84" s="12">
        <v>0</v>
      </c>
      <c r="I84" s="12">
        <v>0</v>
      </c>
      <c r="J84" s="12">
        <v>1</v>
      </c>
      <c r="K84" s="12">
        <v>1</v>
      </c>
      <c r="L84" s="12">
        <v>0</v>
      </c>
      <c r="M84" s="12">
        <v>6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8" t="s">
        <v>90</v>
      </c>
      <c r="T84" s="19" t="s">
        <v>12</v>
      </c>
      <c r="U84" s="20">
        <f t="shared" ref="U84:AA84" si="9">U86+U88+U90+U92+U95</f>
        <v>15629.1</v>
      </c>
      <c r="V84" s="20">
        <f t="shared" si="9"/>
        <v>5151</v>
      </c>
      <c r="W84" s="20">
        <f t="shared" si="9"/>
        <v>1795.3999999999999</v>
      </c>
      <c r="X84" s="20">
        <f t="shared" si="9"/>
        <v>1726.9</v>
      </c>
      <c r="Y84" s="20">
        <f t="shared" si="9"/>
        <v>12316.2</v>
      </c>
      <c r="Z84" s="63">
        <f t="shared" si="9"/>
        <v>561</v>
      </c>
      <c r="AA84" s="63">
        <f t="shared" si="9"/>
        <v>37179.600000000006</v>
      </c>
      <c r="AB84" s="22">
        <v>2020</v>
      </c>
      <c r="AG84" s="2"/>
      <c r="AH84" s="11"/>
    </row>
    <row r="85" spans="2:34" ht="93.75" x14ac:dyDescent="0.3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67" t="s">
        <v>91</v>
      </c>
      <c r="T85" s="71" t="s">
        <v>32</v>
      </c>
      <c r="U85" s="53">
        <v>84</v>
      </c>
      <c r="V85" s="53">
        <v>86</v>
      </c>
      <c r="W85" s="53">
        <v>13</v>
      </c>
      <c r="X85" s="53">
        <v>11</v>
      </c>
      <c r="Y85" s="53">
        <v>28</v>
      </c>
      <c r="Z85" s="72">
        <v>1</v>
      </c>
      <c r="AA85" s="53">
        <f>SUM(U85:Z85)</f>
        <v>223</v>
      </c>
      <c r="AB85" s="14">
        <v>2020</v>
      </c>
      <c r="AG85" s="2"/>
      <c r="AH85" s="11"/>
    </row>
    <row r="86" spans="2:34" ht="37.5" x14ac:dyDescent="0.35">
      <c r="B86" s="12">
        <v>0</v>
      </c>
      <c r="C86" s="12">
        <v>1</v>
      </c>
      <c r="D86" s="12">
        <v>1</v>
      </c>
      <c r="E86" s="12">
        <v>0</v>
      </c>
      <c r="F86" s="12">
        <v>7</v>
      </c>
      <c r="G86" s="12">
        <v>0</v>
      </c>
      <c r="H86" s="12">
        <v>1</v>
      </c>
      <c r="I86" s="12">
        <v>0</v>
      </c>
      <c r="J86" s="12">
        <v>1</v>
      </c>
      <c r="K86" s="12">
        <v>1</v>
      </c>
      <c r="L86" s="12">
        <v>0</v>
      </c>
      <c r="M86" s="12">
        <v>6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3" t="s">
        <v>92</v>
      </c>
      <c r="T86" s="3" t="s">
        <v>12</v>
      </c>
      <c r="U86" s="26">
        <v>506.1</v>
      </c>
      <c r="V86" s="26">
        <v>710.5</v>
      </c>
      <c r="W86" s="26">
        <v>0</v>
      </c>
      <c r="X86" s="26">
        <v>0</v>
      </c>
      <c r="Y86" s="26">
        <v>0</v>
      </c>
      <c r="Z86" s="61">
        <v>0</v>
      </c>
      <c r="AA86" s="61">
        <f>U86+V86+W86+X86+Y86+Z86</f>
        <v>1216.5999999999999</v>
      </c>
      <c r="AB86" s="14">
        <v>2016</v>
      </c>
      <c r="AG86" s="2"/>
      <c r="AH86" s="11"/>
    </row>
    <row r="87" spans="2:34" ht="56.25" x14ac:dyDescent="0.3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3" t="s">
        <v>93</v>
      </c>
      <c r="T87" s="3" t="s">
        <v>32</v>
      </c>
      <c r="U87" s="14">
        <v>84</v>
      </c>
      <c r="V87" s="14">
        <v>86</v>
      </c>
      <c r="W87" s="14">
        <v>0</v>
      </c>
      <c r="X87" s="14">
        <v>0</v>
      </c>
      <c r="Y87" s="14">
        <v>0</v>
      </c>
      <c r="Z87" s="53">
        <v>0</v>
      </c>
      <c r="AA87" s="53">
        <v>86</v>
      </c>
      <c r="AB87" s="14">
        <v>2016</v>
      </c>
      <c r="AG87" s="2"/>
      <c r="AH87" s="11"/>
    </row>
    <row r="88" spans="2:34" ht="75" x14ac:dyDescent="0.35">
      <c r="B88" s="12">
        <v>0</v>
      </c>
      <c r="C88" s="12">
        <v>1</v>
      </c>
      <c r="D88" s="12">
        <v>1</v>
      </c>
      <c r="E88" s="12">
        <v>0</v>
      </c>
      <c r="F88" s="12">
        <v>7</v>
      </c>
      <c r="G88" s="12">
        <v>0</v>
      </c>
      <c r="H88" s="12">
        <v>1</v>
      </c>
      <c r="I88" s="12">
        <v>0</v>
      </c>
      <c r="J88" s="12">
        <v>1</v>
      </c>
      <c r="K88" s="12">
        <v>1</v>
      </c>
      <c r="L88" s="12">
        <v>0</v>
      </c>
      <c r="M88" s="12">
        <v>6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3" t="s">
        <v>94</v>
      </c>
      <c r="T88" s="3" t="s">
        <v>12</v>
      </c>
      <c r="U88" s="26">
        <v>1272.3</v>
      </c>
      <c r="V88" s="26">
        <v>3156.9</v>
      </c>
      <c r="W88" s="26">
        <v>0</v>
      </c>
      <c r="X88" s="26">
        <v>0</v>
      </c>
      <c r="Y88" s="26">
        <v>0</v>
      </c>
      <c r="Z88" s="61">
        <v>0</v>
      </c>
      <c r="AA88" s="61">
        <f>Z88+Y88+X88+W88+V88+U88</f>
        <v>4429.2</v>
      </c>
      <c r="AB88" s="14">
        <v>2016</v>
      </c>
      <c r="AG88" s="2"/>
      <c r="AH88" s="11"/>
    </row>
    <row r="89" spans="2:34" ht="101.25" customHeight="1" x14ac:dyDescent="0.3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3" t="s">
        <v>95</v>
      </c>
      <c r="T89" s="3" t="s">
        <v>32</v>
      </c>
      <c r="U89" s="14">
        <v>84</v>
      </c>
      <c r="V89" s="14">
        <v>86</v>
      </c>
      <c r="W89" s="14">
        <v>0</v>
      </c>
      <c r="X89" s="14">
        <v>0</v>
      </c>
      <c r="Y89" s="14">
        <v>0</v>
      </c>
      <c r="Z89" s="53">
        <v>0</v>
      </c>
      <c r="AA89" s="53">
        <v>86</v>
      </c>
      <c r="AB89" s="14">
        <v>2016</v>
      </c>
      <c r="AG89" s="2"/>
      <c r="AH89" s="11"/>
    </row>
    <row r="90" spans="2:34" ht="56.25" x14ac:dyDescent="0.35">
      <c r="B90" s="12">
        <v>0</v>
      </c>
      <c r="C90" s="12">
        <v>1</v>
      </c>
      <c r="D90" s="12">
        <v>1</v>
      </c>
      <c r="E90" s="12">
        <v>0</v>
      </c>
      <c r="F90" s="12">
        <v>7</v>
      </c>
      <c r="G90" s="12">
        <v>0</v>
      </c>
      <c r="H90" s="12">
        <v>1</v>
      </c>
      <c r="I90" s="12">
        <v>0</v>
      </c>
      <c r="J90" s="12">
        <v>1</v>
      </c>
      <c r="K90" s="12">
        <v>1</v>
      </c>
      <c r="L90" s="12">
        <v>0</v>
      </c>
      <c r="M90" s="12">
        <v>6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3" t="s">
        <v>96</v>
      </c>
      <c r="T90" s="3" t="s">
        <v>97</v>
      </c>
      <c r="U90" s="26">
        <v>3293</v>
      </c>
      <c r="V90" s="26">
        <v>0</v>
      </c>
      <c r="W90" s="26">
        <v>0</v>
      </c>
      <c r="X90" s="26">
        <v>0</v>
      </c>
      <c r="Y90" s="26">
        <v>0</v>
      </c>
      <c r="Z90" s="61">
        <v>0</v>
      </c>
      <c r="AA90" s="61">
        <f>Z90+Y90+X90+W90+V90+U90</f>
        <v>3293</v>
      </c>
      <c r="AB90" s="14">
        <v>2015</v>
      </c>
      <c r="AG90" s="2"/>
      <c r="AH90" s="11"/>
    </row>
    <row r="91" spans="2:34" ht="37.5" x14ac:dyDescent="0.3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3" t="s">
        <v>98</v>
      </c>
      <c r="T91" s="3" t="s">
        <v>32</v>
      </c>
      <c r="U91" s="14">
        <v>81</v>
      </c>
      <c r="V91" s="14" t="s">
        <v>45</v>
      </c>
      <c r="W91" s="14" t="s">
        <v>45</v>
      </c>
      <c r="X91" s="14" t="s">
        <v>45</v>
      </c>
      <c r="Y91" s="14" t="s">
        <v>45</v>
      </c>
      <c r="Z91" s="53" t="s">
        <v>45</v>
      </c>
      <c r="AA91" s="53" t="s">
        <v>99</v>
      </c>
      <c r="AB91" s="14">
        <v>2015</v>
      </c>
      <c r="AG91" s="2"/>
      <c r="AH91" s="11"/>
    </row>
    <row r="92" spans="2:34" ht="30" customHeight="1" x14ac:dyDescent="0.35">
      <c r="B92" s="12">
        <v>0</v>
      </c>
      <c r="C92" s="12">
        <v>1</v>
      </c>
      <c r="D92" s="12">
        <v>1</v>
      </c>
      <c r="E92" s="12">
        <v>0</v>
      </c>
      <c r="F92" s="12">
        <v>7</v>
      </c>
      <c r="G92" s="12">
        <v>0</v>
      </c>
      <c r="H92" s="12">
        <v>1</v>
      </c>
      <c r="I92" s="12">
        <v>0</v>
      </c>
      <c r="J92" s="12">
        <v>1</v>
      </c>
      <c r="K92" s="12">
        <v>1</v>
      </c>
      <c r="L92" s="12">
        <v>0</v>
      </c>
      <c r="M92" s="12">
        <v>6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3" t="s">
        <v>100</v>
      </c>
      <c r="T92" s="3" t="s">
        <v>12</v>
      </c>
      <c r="U92" s="26">
        <v>10203.1</v>
      </c>
      <c r="V92" s="26">
        <v>927.2</v>
      </c>
      <c r="W92" s="26">
        <v>1487.1</v>
      </c>
      <c r="X92" s="26">
        <v>435.4</v>
      </c>
      <c r="Y92" s="26">
        <v>12316.2</v>
      </c>
      <c r="Z92" s="61">
        <v>561</v>
      </c>
      <c r="AA92" s="61">
        <f>Z92+Y92+X92+W92+V92+U92</f>
        <v>25930</v>
      </c>
      <c r="AB92" s="14">
        <v>2020</v>
      </c>
      <c r="AC92" s="81"/>
      <c r="AG92" s="2"/>
      <c r="AH92" s="11"/>
    </row>
    <row r="93" spans="2:34" ht="75" x14ac:dyDescent="0.3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3" t="s">
        <v>101</v>
      </c>
      <c r="T93" s="3" t="s">
        <v>32</v>
      </c>
      <c r="U93" s="14">
        <v>14</v>
      </c>
      <c r="V93" s="14">
        <v>6</v>
      </c>
      <c r="W93" s="14">
        <v>16</v>
      </c>
      <c r="X93" s="14">
        <v>4</v>
      </c>
      <c r="Y93" s="14">
        <v>18</v>
      </c>
      <c r="Z93" s="53">
        <v>1</v>
      </c>
      <c r="AA93" s="53">
        <f>SUM(U93:Z93)</f>
        <v>59</v>
      </c>
      <c r="AB93" s="14">
        <v>2020</v>
      </c>
      <c r="AG93" s="2"/>
      <c r="AH93" s="11"/>
    </row>
    <row r="94" spans="2:34" ht="56.25" x14ac:dyDescent="0.3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 t="s">
        <v>102</v>
      </c>
      <c r="T94" s="3" t="s">
        <v>32</v>
      </c>
      <c r="U94" s="14">
        <v>0</v>
      </c>
      <c r="V94" s="14">
        <v>0</v>
      </c>
      <c r="W94" s="14">
        <v>0</v>
      </c>
      <c r="X94" s="28">
        <v>0</v>
      </c>
      <c r="Y94" s="28">
        <v>12</v>
      </c>
      <c r="Z94" s="64">
        <v>0</v>
      </c>
      <c r="AA94" s="64">
        <v>12</v>
      </c>
      <c r="AB94" s="14">
        <v>2019</v>
      </c>
      <c r="AG94" s="2"/>
      <c r="AH94" s="11"/>
    </row>
    <row r="95" spans="2:34" ht="37.5" x14ac:dyDescent="0.35">
      <c r="B95" s="12">
        <v>0</v>
      </c>
      <c r="C95" s="12">
        <v>1</v>
      </c>
      <c r="D95" s="12">
        <v>1</v>
      </c>
      <c r="E95" s="12">
        <v>0</v>
      </c>
      <c r="F95" s="12">
        <v>7</v>
      </c>
      <c r="G95" s="12">
        <v>0</v>
      </c>
      <c r="H95" s="12">
        <v>1</v>
      </c>
      <c r="I95" s="12">
        <v>0</v>
      </c>
      <c r="J95" s="12">
        <v>1</v>
      </c>
      <c r="K95" s="12">
        <v>1</v>
      </c>
      <c r="L95" s="12">
        <v>0</v>
      </c>
      <c r="M95" s="12">
        <v>6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3" t="s">
        <v>103</v>
      </c>
      <c r="T95" s="3" t="s">
        <v>12</v>
      </c>
      <c r="U95" s="26">
        <v>354.6</v>
      </c>
      <c r="V95" s="26">
        <v>356.4</v>
      </c>
      <c r="W95" s="26">
        <v>308.3</v>
      </c>
      <c r="X95" s="26">
        <v>1291.5</v>
      </c>
      <c r="Y95" s="26">
        <v>0</v>
      </c>
      <c r="Z95" s="61">
        <v>0</v>
      </c>
      <c r="AA95" s="61">
        <f>Z95+Y95+X95+W95+V95+U95</f>
        <v>2310.7999999999997</v>
      </c>
      <c r="AB95" s="14">
        <v>2018</v>
      </c>
      <c r="AC95" s="81"/>
      <c r="AG95" s="2"/>
      <c r="AH95" s="11"/>
    </row>
    <row r="96" spans="2:34" ht="75" x14ac:dyDescent="0.3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 t="s">
        <v>104</v>
      </c>
      <c r="T96" s="3" t="s">
        <v>32</v>
      </c>
      <c r="U96" s="14">
        <v>4</v>
      </c>
      <c r="V96" s="14">
        <v>5</v>
      </c>
      <c r="W96" s="14">
        <v>6</v>
      </c>
      <c r="X96" s="14">
        <v>7</v>
      </c>
      <c r="Y96" s="14">
        <v>0</v>
      </c>
      <c r="Z96" s="53">
        <v>0</v>
      </c>
      <c r="AA96" s="53">
        <f>SUM(U96:Z96)</f>
        <v>22</v>
      </c>
      <c r="AB96" s="14">
        <v>2018</v>
      </c>
      <c r="AG96" s="2"/>
      <c r="AH96" s="11"/>
    </row>
    <row r="97" spans="2:34" ht="93.75" x14ac:dyDescent="0.35">
      <c r="B97" s="12">
        <v>0</v>
      </c>
      <c r="C97" s="12">
        <v>1</v>
      </c>
      <c r="D97" s="12">
        <v>1</v>
      </c>
      <c r="E97" s="12">
        <v>0</v>
      </c>
      <c r="F97" s="12">
        <v>7</v>
      </c>
      <c r="G97" s="12">
        <v>0</v>
      </c>
      <c r="H97" s="12">
        <v>0</v>
      </c>
      <c r="I97" s="12">
        <v>0</v>
      </c>
      <c r="J97" s="12">
        <v>1</v>
      </c>
      <c r="K97" s="12">
        <v>1</v>
      </c>
      <c r="L97" s="12">
        <v>0</v>
      </c>
      <c r="M97" s="12">
        <v>7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8" t="s">
        <v>105</v>
      </c>
      <c r="T97" s="19" t="s">
        <v>97</v>
      </c>
      <c r="U97" s="20">
        <f t="shared" ref="U97:AC97" si="10">U99+U101+U103+U105+U107</f>
        <v>5606.5</v>
      </c>
      <c r="V97" s="20">
        <f t="shared" si="10"/>
        <v>6242.1</v>
      </c>
      <c r="W97" s="20">
        <f t="shared" si="10"/>
        <v>4343.8999999999996</v>
      </c>
      <c r="X97" s="20">
        <f t="shared" si="10"/>
        <v>2332.3000000000002</v>
      </c>
      <c r="Y97" s="20">
        <f t="shared" si="10"/>
        <v>5892.7</v>
      </c>
      <c r="Z97" s="63">
        <f t="shared" si="10"/>
        <v>5103.1000000000004</v>
      </c>
      <c r="AA97" s="63">
        <f t="shared" si="10"/>
        <v>29520.600000000006</v>
      </c>
      <c r="AB97" s="22">
        <v>2020</v>
      </c>
      <c r="AC97" s="94">
        <f t="shared" si="10"/>
        <v>-147.4</v>
      </c>
      <c r="AG97" s="2"/>
      <c r="AH97" s="11"/>
    </row>
    <row r="98" spans="2:34" ht="75" x14ac:dyDescent="0.3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 t="s">
        <v>106</v>
      </c>
      <c r="T98" s="3" t="s">
        <v>32</v>
      </c>
      <c r="U98" s="53">
        <v>11</v>
      </c>
      <c r="V98" s="53">
        <v>41</v>
      </c>
      <c r="W98" s="53">
        <v>92</v>
      </c>
      <c r="X98" s="53">
        <v>46</v>
      </c>
      <c r="Y98" s="53">
        <v>28</v>
      </c>
      <c r="Z98" s="53">
        <v>45</v>
      </c>
      <c r="AA98" s="53">
        <f>SUM(U98:Z98)</f>
        <v>263</v>
      </c>
      <c r="AB98" s="14">
        <v>2020</v>
      </c>
      <c r="AG98" s="2"/>
      <c r="AH98" s="11"/>
    </row>
    <row r="99" spans="2:34" ht="56.25" x14ac:dyDescent="0.35">
      <c r="B99" s="12">
        <v>0</v>
      </c>
      <c r="C99" s="12">
        <v>1</v>
      </c>
      <c r="D99" s="12">
        <v>1</v>
      </c>
      <c r="E99" s="12">
        <v>0</v>
      </c>
      <c r="F99" s="12">
        <v>7</v>
      </c>
      <c r="G99" s="12">
        <v>0</v>
      </c>
      <c r="H99" s="12">
        <v>1</v>
      </c>
      <c r="I99" s="12">
        <v>0</v>
      </c>
      <c r="J99" s="12">
        <v>1</v>
      </c>
      <c r="K99" s="12">
        <v>1</v>
      </c>
      <c r="L99" s="12">
        <v>0</v>
      </c>
      <c r="M99" s="12">
        <v>7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3" t="s">
        <v>107</v>
      </c>
      <c r="T99" s="3" t="s">
        <v>12</v>
      </c>
      <c r="U99" s="26">
        <v>4801.7</v>
      </c>
      <c r="V99" s="26">
        <v>4984</v>
      </c>
      <c r="W99" s="26">
        <v>469.4</v>
      </c>
      <c r="X99" s="26">
        <v>1201.7</v>
      </c>
      <c r="Y99" s="26">
        <v>4854.7</v>
      </c>
      <c r="Z99" s="61">
        <v>1255.4000000000001</v>
      </c>
      <c r="AA99" s="61">
        <f>U99+V99+W99+X99+Y99+Z99</f>
        <v>17566.900000000001</v>
      </c>
      <c r="AB99" s="14">
        <v>2020</v>
      </c>
      <c r="AC99" s="81">
        <v>-121.1</v>
      </c>
      <c r="AG99" s="2"/>
      <c r="AH99" s="11"/>
    </row>
    <row r="100" spans="2:34" ht="75" x14ac:dyDescent="0.3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3" t="s">
        <v>108</v>
      </c>
      <c r="T100" s="3" t="s">
        <v>32</v>
      </c>
      <c r="U100" s="14">
        <v>1</v>
      </c>
      <c r="V100" s="14">
        <v>2</v>
      </c>
      <c r="W100" s="14">
        <v>2</v>
      </c>
      <c r="X100" s="14">
        <v>1</v>
      </c>
      <c r="Y100" s="14">
        <v>2</v>
      </c>
      <c r="Z100" s="53">
        <v>1</v>
      </c>
      <c r="AA100" s="53">
        <f>SUM(U100:Z100)</f>
        <v>9</v>
      </c>
      <c r="AB100" s="14">
        <v>2020</v>
      </c>
      <c r="AG100" s="2"/>
      <c r="AH100" s="11"/>
    </row>
    <row r="101" spans="2:34" ht="42" customHeight="1" x14ac:dyDescent="0.35">
      <c r="B101" s="12">
        <v>0</v>
      </c>
      <c r="C101" s="12">
        <v>1</v>
      </c>
      <c r="D101" s="12">
        <v>1</v>
      </c>
      <c r="E101" s="12">
        <v>0</v>
      </c>
      <c r="F101" s="12">
        <v>7</v>
      </c>
      <c r="G101" s="12">
        <v>0</v>
      </c>
      <c r="H101" s="12">
        <v>1</v>
      </c>
      <c r="I101" s="12">
        <v>0</v>
      </c>
      <c r="J101" s="12">
        <v>1</v>
      </c>
      <c r="K101" s="12">
        <v>1</v>
      </c>
      <c r="L101" s="12">
        <v>0</v>
      </c>
      <c r="M101" s="12">
        <v>7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25" t="s">
        <v>109</v>
      </c>
      <c r="T101" s="3" t="s">
        <v>12</v>
      </c>
      <c r="U101" s="26">
        <v>804.8</v>
      </c>
      <c r="V101" s="26">
        <v>582.1</v>
      </c>
      <c r="W101" s="26">
        <v>956.7</v>
      </c>
      <c r="X101" s="26">
        <v>469.8</v>
      </c>
      <c r="Y101" s="26">
        <v>452.3</v>
      </c>
      <c r="Z101" s="61">
        <v>1160.0999999999999</v>
      </c>
      <c r="AA101" s="61">
        <f>U101+V101+W101+X101+Y101+Z101</f>
        <v>4425.8000000000011</v>
      </c>
      <c r="AB101" s="14">
        <v>2020</v>
      </c>
      <c r="AC101" s="79">
        <v>-26.3</v>
      </c>
      <c r="AG101" s="2"/>
      <c r="AH101" s="11"/>
    </row>
    <row r="102" spans="2:34" ht="37.5" x14ac:dyDescent="0.3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3" t="s">
        <v>98</v>
      </c>
      <c r="T102" s="3" t="s">
        <v>32</v>
      </c>
      <c r="U102" s="14">
        <v>10</v>
      </c>
      <c r="V102" s="14">
        <v>20</v>
      </c>
      <c r="W102" s="14">
        <v>37</v>
      </c>
      <c r="X102" s="14">
        <v>15</v>
      </c>
      <c r="Y102" s="14">
        <v>12</v>
      </c>
      <c r="Z102" s="72">
        <v>21</v>
      </c>
      <c r="AA102" s="53">
        <f>SUM(U102:Z102)</f>
        <v>115</v>
      </c>
      <c r="AB102" s="14">
        <v>2020</v>
      </c>
      <c r="AG102" s="2"/>
      <c r="AH102" s="11"/>
    </row>
    <row r="103" spans="2:34" ht="37.5" x14ac:dyDescent="0.35">
      <c r="B103" s="12">
        <v>0</v>
      </c>
      <c r="C103" s="12">
        <v>1</v>
      </c>
      <c r="D103" s="12">
        <v>1</v>
      </c>
      <c r="E103" s="12">
        <v>0</v>
      </c>
      <c r="F103" s="12">
        <v>7</v>
      </c>
      <c r="G103" s="12">
        <v>0</v>
      </c>
      <c r="H103" s="12">
        <v>1</v>
      </c>
      <c r="I103" s="12">
        <v>0</v>
      </c>
      <c r="J103" s="12">
        <v>1</v>
      </c>
      <c r="K103" s="12">
        <v>1</v>
      </c>
      <c r="L103" s="12">
        <v>0</v>
      </c>
      <c r="M103" s="12">
        <v>7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3" t="s">
        <v>110</v>
      </c>
      <c r="T103" s="3" t="s">
        <v>12</v>
      </c>
      <c r="U103" s="26">
        <v>0</v>
      </c>
      <c r="V103" s="26">
        <v>614.29999999999995</v>
      </c>
      <c r="W103" s="26">
        <v>629.5</v>
      </c>
      <c r="X103" s="26">
        <v>68.599999999999994</v>
      </c>
      <c r="Y103" s="26">
        <v>0</v>
      </c>
      <c r="Z103" s="61">
        <v>0</v>
      </c>
      <c r="AA103" s="61">
        <f>U103+V103+W103+X103+Y103+Z103</f>
        <v>1312.3999999999999</v>
      </c>
      <c r="AB103" s="14">
        <v>2018</v>
      </c>
      <c r="AG103" s="2"/>
      <c r="AH103" s="11"/>
    </row>
    <row r="104" spans="2:34" ht="56.25" x14ac:dyDescent="0.3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3" t="s">
        <v>111</v>
      </c>
      <c r="T104" s="3" t="s">
        <v>32</v>
      </c>
      <c r="U104" s="14">
        <v>0</v>
      </c>
      <c r="V104" s="14">
        <v>20</v>
      </c>
      <c r="W104" s="14">
        <v>16</v>
      </c>
      <c r="X104" s="14">
        <v>3</v>
      </c>
      <c r="Y104" s="14">
        <v>0</v>
      </c>
      <c r="Z104" s="53">
        <v>0</v>
      </c>
      <c r="AA104" s="53">
        <f>SUM(U104:Z104)</f>
        <v>39</v>
      </c>
      <c r="AB104" s="14">
        <v>2018</v>
      </c>
      <c r="AG104" s="2"/>
      <c r="AH104" s="11"/>
    </row>
    <row r="105" spans="2:34" ht="75" x14ac:dyDescent="0.35">
      <c r="B105" s="12">
        <v>0</v>
      </c>
      <c r="C105" s="12">
        <v>1</v>
      </c>
      <c r="D105" s="12">
        <v>1</v>
      </c>
      <c r="E105" s="12">
        <v>0</v>
      </c>
      <c r="F105" s="12">
        <v>7</v>
      </c>
      <c r="G105" s="12">
        <v>0</v>
      </c>
      <c r="H105" s="12">
        <v>1</v>
      </c>
      <c r="I105" s="12">
        <v>0</v>
      </c>
      <c r="J105" s="12">
        <v>1</v>
      </c>
      <c r="K105" s="12">
        <v>1</v>
      </c>
      <c r="L105" s="12">
        <v>0</v>
      </c>
      <c r="M105" s="12">
        <v>7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3" t="s">
        <v>112</v>
      </c>
      <c r="T105" s="3" t="s">
        <v>12</v>
      </c>
      <c r="U105" s="26">
        <v>0</v>
      </c>
      <c r="V105" s="26">
        <v>61.7</v>
      </c>
      <c r="W105" s="26">
        <v>2288.3000000000002</v>
      </c>
      <c r="X105" s="26">
        <v>592.20000000000005</v>
      </c>
      <c r="Y105" s="26">
        <v>585.70000000000005</v>
      </c>
      <c r="Z105" s="61">
        <v>1799.5</v>
      </c>
      <c r="AA105" s="61">
        <f>U105+V105+W105+X105+Y105+Z105</f>
        <v>5327.4</v>
      </c>
      <c r="AB105" s="14">
        <v>2020</v>
      </c>
      <c r="AC105" s="82"/>
      <c r="AG105" s="2"/>
      <c r="AH105" s="11"/>
    </row>
    <row r="106" spans="2:34" ht="75" x14ac:dyDescent="0.3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3" t="s">
        <v>113</v>
      </c>
      <c r="T106" s="3" t="s">
        <v>32</v>
      </c>
      <c r="U106" s="14">
        <v>0</v>
      </c>
      <c r="V106" s="14">
        <v>4</v>
      </c>
      <c r="W106" s="14">
        <v>39</v>
      </c>
      <c r="X106" s="14">
        <v>27</v>
      </c>
      <c r="Y106" s="14">
        <v>14</v>
      </c>
      <c r="Z106" s="53">
        <v>3</v>
      </c>
      <c r="AA106" s="53">
        <f>SUM(U106:Z106)</f>
        <v>87</v>
      </c>
      <c r="AB106" s="14">
        <v>2020</v>
      </c>
      <c r="AC106" s="79"/>
      <c r="AG106" s="2"/>
      <c r="AH106" s="11"/>
    </row>
    <row r="107" spans="2:34" ht="59.25" customHeight="1" x14ac:dyDescent="0.35">
      <c r="B107" s="12">
        <v>0</v>
      </c>
      <c r="C107" s="12">
        <v>1</v>
      </c>
      <c r="D107" s="12">
        <v>1</v>
      </c>
      <c r="E107" s="12">
        <v>0</v>
      </c>
      <c r="F107" s="12">
        <v>7</v>
      </c>
      <c r="G107" s="12">
        <v>0</v>
      </c>
      <c r="H107" s="12">
        <v>1</v>
      </c>
      <c r="I107" s="12">
        <v>0</v>
      </c>
      <c r="J107" s="12">
        <v>1</v>
      </c>
      <c r="K107" s="12">
        <v>1</v>
      </c>
      <c r="L107" s="12">
        <v>0</v>
      </c>
      <c r="M107" s="12">
        <v>7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3" t="s">
        <v>114</v>
      </c>
      <c r="T107" s="3" t="s">
        <v>12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61">
        <v>888.1</v>
      </c>
      <c r="AA107" s="61">
        <f>U107+V107+W107+X107+Y107+Z107</f>
        <v>888.1</v>
      </c>
      <c r="AB107" s="14">
        <v>2020</v>
      </c>
      <c r="AG107" s="2"/>
      <c r="AH107" s="11"/>
    </row>
    <row r="108" spans="2:34" ht="78" customHeight="1" x14ac:dyDescent="0.3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3" t="s">
        <v>115</v>
      </c>
      <c r="T108" s="3" t="s">
        <v>32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53">
        <v>26</v>
      </c>
      <c r="AA108" s="64">
        <f>U108+V108+W108+X108+Y108+Z108</f>
        <v>26</v>
      </c>
      <c r="AB108" s="14">
        <v>2020</v>
      </c>
      <c r="AC108" s="79"/>
      <c r="AG108" s="2"/>
      <c r="AH108" s="11"/>
    </row>
    <row r="109" spans="2:34" ht="66" customHeight="1" x14ac:dyDescent="0.35">
      <c r="B109" s="12">
        <v>0</v>
      </c>
      <c r="C109" s="12">
        <v>0</v>
      </c>
      <c r="D109" s="12">
        <v>0</v>
      </c>
      <c r="E109" s="12">
        <v>0</v>
      </c>
      <c r="F109" s="12">
        <v>7</v>
      </c>
      <c r="G109" s="12">
        <v>0</v>
      </c>
      <c r="H109" s="12">
        <v>0</v>
      </c>
      <c r="I109" s="12">
        <v>0</v>
      </c>
      <c r="J109" s="12">
        <v>1</v>
      </c>
      <c r="K109" s="12">
        <v>1</v>
      </c>
      <c r="L109" s="12">
        <v>0</v>
      </c>
      <c r="M109" s="12">
        <v>8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44" t="s">
        <v>116</v>
      </c>
      <c r="T109" s="146" t="s">
        <v>12</v>
      </c>
      <c r="U109" s="20">
        <f>U114+U116+U122+U123+U124+U126+U127+U129+U132+U133</f>
        <v>154942.5</v>
      </c>
      <c r="V109" s="20">
        <f>V114+V116+V122+V123+V124+V126+V127+V129+V132+V133</f>
        <v>0</v>
      </c>
      <c r="W109" s="20">
        <f>W114+W116+W122+W123+W124+W126+W127+W129+W132+W133</f>
        <v>0</v>
      </c>
      <c r="X109" s="20">
        <f>X114+X116+X122+X123+X124+X126+X127+X129+X132+X133</f>
        <v>43833.8</v>
      </c>
      <c r="Y109" s="20">
        <v>0</v>
      </c>
      <c r="Z109" s="63">
        <f>Z114+Z116+Z122+Z123+Z124+Z126+Z127+Z129+Z132+Z133</f>
        <v>0</v>
      </c>
      <c r="AA109" s="63">
        <f>U109+W109+X109+Y109+Z109</f>
        <v>198776.3</v>
      </c>
      <c r="AB109" s="22">
        <v>2018</v>
      </c>
      <c r="AG109" s="2"/>
      <c r="AH109" s="11"/>
    </row>
    <row r="110" spans="2:34" ht="70.5" customHeight="1" x14ac:dyDescent="0.35">
      <c r="B110" s="12">
        <v>0</v>
      </c>
      <c r="C110" s="12">
        <v>4</v>
      </c>
      <c r="D110" s="12">
        <v>3</v>
      </c>
      <c r="E110" s="12">
        <v>0</v>
      </c>
      <c r="F110" s="12">
        <v>7</v>
      </c>
      <c r="G110" s="12">
        <v>0</v>
      </c>
      <c r="H110" s="12">
        <v>1</v>
      </c>
      <c r="I110" s="12">
        <v>0</v>
      </c>
      <c r="J110" s="12">
        <v>1</v>
      </c>
      <c r="K110" s="12">
        <v>1</v>
      </c>
      <c r="L110" s="12" t="s">
        <v>117</v>
      </c>
      <c r="M110" s="12">
        <v>2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45"/>
      <c r="T110" s="147"/>
      <c r="U110" s="29">
        <v>0</v>
      </c>
      <c r="V110" s="29">
        <v>0</v>
      </c>
      <c r="W110" s="29">
        <v>0</v>
      </c>
      <c r="X110" s="29">
        <v>0</v>
      </c>
      <c r="Y110" s="20">
        <f>Y113+Y131+Y140+Y145</f>
        <v>250404.1</v>
      </c>
      <c r="Z110" s="63">
        <f>Z140+Z145+Z113+Z131</f>
        <v>311359.7</v>
      </c>
      <c r="AA110" s="63">
        <f>U110+V110+W110+X110+Y110+Z110</f>
        <v>561763.80000000005</v>
      </c>
      <c r="AB110" s="22">
        <v>2020</v>
      </c>
      <c r="AG110" s="2"/>
      <c r="AH110" s="11"/>
    </row>
    <row r="111" spans="2:34" ht="37.5" customHeight="1" x14ac:dyDescent="0.3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 t="s">
        <v>118</v>
      </c>
      <c r="T111" s="3" t="s">
        <v>32</v>
      </c>
      <c r="U111" s="14">
        <v>2</v>
      </c>
      <c r="V111" s="14">
        <v>0</v>
      </c>
      <c r="W111" s="14">
        <v>0</v>
      </c>
      <c r="X111" s="14">
        <v>0</v>
      </c>
      <c r="Y111" s="14">
        <v>2</v>
      </c>
      <c r="Z111" s="53">
        <v>2</v>
      </c>
      <c r="AA111" s="53">
        <f>SUM(U111:Z111)</f>
        <v>6</v>
      </c>
      <c r="AB111" s="14">
        <v>2020</v>
      </c>
      <c r="AG111" s="2"/>
      <c r="AH111" s="11"/>
    </row>
    <row r="112" spans="2:34" ht="56.25" customHeight="1" x14ac:dyDescent="0.3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09" t="s">
        <v>407</v>
      </c>
      <c r="T112" s="3" t="s">
        <v>40</v>
      </c>
      <c r="U112" s="14">
        <v>0</v>
      </c>
      <c r="V112" s="14">
        <v>0</v>
      </c>
      <c r="W112" s="14">
        <v>0</v>
      </c>
      <c r="X112" s="14">
        <v>0</v>
      </c>
      <c r="Y112" s="16">
        <v>80</v>
      </c>
      <c r="Z112" s="53">
        <v>250</v>
      </c>
      <c r="AA112" s="53">
        <f>U112+V112+W112+X112+Y112+Z112</f>
        <v>330</v>
      </c>
      <c r="AB112" s="16">
        <v>2020</v>
      </c>
      <c r="AG112" s="2"/>
      <c r="AH112" s="11"/>
    </row>
    <row r="113" spans="2:34" ht="18" customHeight="1" x14ac:dyDescent="0.35">
      <c r="B113" s="12">
        <v>0</v>
      </c>
      <c r="C113" s="12">
        <v>4</v>
      </c>
      <c r="D113" s="12">
        <v>3</v>
      </c>
      <c r="E113" s="12">
        <v>0</v>
      </c>
      <c r="F113" s="12">
        <v>7</v>
      </c>
      <c r="G113" s="12">
        <v>0</v>
      </c>
      <c r="H113" s="12">
        <v>1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1</v>
      </c>
      <c r="S113" s="124" t="s">
        <v>119</v>
      </c>
      <c r="T113" s="126" t="s">
        <v>12</v>
      </c>
      <c r="U113" s="26">
        <f>U120+U119+U118+U117+U116+U114+U115</f>
        <v>0</v>
      </c>
      <c r="V113" s="26">
        <f>V120+V119+V118+V117+V116+V114+V115</f>
        <v>0</v>
      </c>
      <c r="W113" s="26">
        <f>W120+W119+W118+W117+W116+W114+W115</f>
        <v>0</v>
      </c>
      <c r="X113" s="26">
        <f>X120+X119+X118+X117+X116+X114+X115</f>
        <v>22239.9</v>
      </c>
      <c r="Y113" s="27">
        <f>Y120+Y119+Y118+Y117+Y116+Y114+Y115</f>
        <v>122563.2</v>
      </c>
      <c r="Z113" s="61">
        <f>Z114+Z115+Z116+Z117+Z118+Z119+Z120</f>
        <v>135519.5</v>
      </c>
      <c r="AA113" s="61">
        <f>AA120+AA119+AA118+AA117+AA116+AA114+AA115</f>
        <v>280322.60000000003</v>
      </c>
      <c r="AB113" s="16">
        <v>2020</v>
      </c>
      <c r="AG113" s="2"/>
      <c r="AH113" s="11"/>
    </row>
    <row r="114" spans="2:34" ht="24" customHeight="1" x14ac:dyDescent="0.35">
      <c r="B114" s="12">
        <v>0</v>
      </c>
      <c r="C114" s="12">
        <v>4</v>
      </c>
      <c r="D114" s="12">
        <v>3</v>
      </c>
      <c r="E114" s="12">
        <v>0</v>
      </c>
      <c r="F114" s="12">
        <v>7</v>
      </c>
      <c r="G114" s="12">
        <v>0</v>
      </c>
      <c r="H114" s="12">
        <v>1</v>
      </c>
      <c r="I114" s="12">
        <v>0</v>
      </c>
      <c r="J114" s="12">
        <v>1</v>
      </c>
      <c r="K114" s="12">
        <v>1</v>
      </c>
      <c r="L114" s="12">
        <v>0</v>
      </c>
      <c r="M114" s="12">
        <v>8</v>
      </c>
      <c r="N114" s="12">
        <v>0</v>
      </c>
      <c r="O114" s="12">
        <v>0</v>
      </c>
      <c r="P114" s="12">
        <v>0</v>
      </c>
      <c r="Q114" s="12">
        <v>0</v>
      </c>
      <c r="R114" s="12">
        <v>1</v>
      </c>
      <c r="S114" s="130"/>
      <c r="T114" s="139"/>
      <c r="U114" s="26">
        <v>0</v>
      </c>
      <c r="V114" s="26">
        <v>0</v>
      </c>
      <c r="W114" s="26">
        <v>0</v>
      </c>
      <c r="X114" s="26">
        <v>2350.5</v>
      </c>
      <c r="Y114" s="27">
        <v>0</v>
      </c>
      <c r="Z114" s="61">
        <v>0</v>
      </c>
      <c r="AA114" s="61">
        <f t="shared" ref="AA114:AA120" si="11">Z114+Y114+X114+W114+V114+U114</f>
        <v>2350.5</v>
      </c>
      <c r="AB114" s="16">
        <v>2018</v>
      </c>
      <c r="AC114" s="82"/>
      <c r="AG114" s="2"/>
      <c r="AH114" s="11"/>
    </row>
    <row r="115" spans="2:34" ht="24" customHeight="1" x14ac:dyDescent="0.35">
      <c r="B115" s="12">
        <v>0</v>
      </c>
      <c r="C115" s="12">
        <v>4</v>
      </c>
      <c r="D115" s="12">
        <v>3</v>
      </c>
      <c r="E115" s="12">
        <v>0</v>
      </c>
      <c r="F115" s="12">
        <v>7</v>
      </c>
      <c r="G115" s="12">
        <v>0</v>
      </c>
      <c r="H115" s="12">
        <v>1</v>
      </c>
      <c r="I115" s="12">
        <v>0</v>
      </c>
      <c r="J115" s="12">
        <v>1</v>
      </c>
      <c r="K115" s="12">
        <v>1</v>
      </c>
      <c r="L115" s="12" t="s">
        <v>117</v>
      </c>
      <c r="M115" s="12">
        <v>2</v>
      </c>
      <c r="N115" s="12">
        <v>5</v>
      </c>
      <c r="O115" s="12">
        <v>1</v>
      </c>
      <c r="P115" s="12">
        <v>5</v>
      </c>
      <c r="Q115" s="12">
        <v>9</v>
      </c>
      <c r="R115" s="12" t="s">
        <v>120</v>
      </c>
      <c r="S115" s="130"/>
      <c r="T115" s="139"/>
      <c r="U115" s="26">
        <v>0</v>
      </c>
      <c r="V115" s="26">
        <v>0</v>
      </c>
      <c r="W115" s="26">
        <v>0</v>
      </c>
      <c r="X115" s="26">
        <v>0</v>
      </c>
      <c r="Y115" s="27">
        <v>795.7</v>
      </c>
      <c r="Z115" s="61">
        <v>795.7</v>
      </c>
      <c r="AA115" s="61">
        <f t="shared" si="11"/>
        <v>1591.4</v>
      </c>
      <c r="AB115" s="16">
        <v>2020</v>
      </c>
      <c r="AC115" s="82"/>
      <c r="AG115" s="2"/>
      <c r="AH115" s="11"/>
    </row>
    <row r="116" spans="2:34" ht="20.25" customHeight="1" x14ac:dyDescent="0.35">
      <c r="B116" s="12">
        <v>0</v>
      </c>
      <c r="C116" s="12">
        <v>4</v>
      </c>
      <c r="D116" s="12">
        <v>3</v>
      </c>
      <c r="E116" s="12">
        <v>0</v>
      </c>
      <c r="F116" s="12">
        <v>7</v>
      </c>
      <c r="G116" s="12">
        <v>0</v>
      </c>
      <c r="H116" s="12">
        <v>1</v>
      </c>
      <c r="I116" s="12">
        <v>0</v>
      </c>
      <c r="J116" s="12">
        <v>1</v>
      </c>
      <c r="K116" s="12">
        <v>1</v>
      </c>
      <c r="L116" s="12">
        <v>0</v>
      </c>
      <c r="M116" s="12">
        <v>8</v>
      </c>
      <c r="N116" s="12" t="s">
        <v>79</v>
      </c>
      <c r="O116" s="12">
        <v>1</v>
      </c>
      <c r="P116" s="12">
        <v>5</v>
      </c>
      <c r="Q116" s="12">
        <v>9</v>
      </c>
      <c r="R116" s="12">
        <v>1</v>
      </c>
      <c r="S116" s="130"/>
      <c r="T116" s="139"/>
      <c r="U116" s="26">
        <v>0</v>
      </c>
      <c r="V116" s="26">
        <v>0</v>
      </c>
      <c r="W116" s="26">
        <v>0</v>
      </c>
      <c r="X116" s="26">
        <v>19889.400000000001</v>
      </c>
      <c r="Y116" s="27">
        <v>101.7</v>
      </c>
      <c r="Z116" s="61">
        <v>0</v>
      </c>
      <c r="AA116" s="61">
        <f t="shared" si="11"/>
        <v>19991.100000000002</v>
      </c>
      <c r="AB116" s="16">
        <v>2019</v>
      </c>
      <c r="AC116" s="82"/>
      <c r="AG116" s="2"/>
      <c r="AH116" s="11"/>
    </row>
    <row r="117" spans="2:34" ht="18.75" customHeight="1" x14ac:dyDescent="0.35">
      <c r="B117" s="12">
        <v>0</v>
      </c>
      <c r="C117" s="12">
        <v>4</v>
      </c>
      <c r="D117" s="12">
        <v>3</v>
      </c>
      <c r="E117" s="12">
        <v>0</v>
      </c>
      <c r="F117" s="12">
        <v>7</v>
      </c>
      <c r="G117" s="12">
        <v>0</v>
      </c>
      <c r="H117" s="12">
        <v>1</v>
      </c>
      <c r="I117" s="12">
        <v>0</v>
      </c>
      <c r="J117" s="12">
        <v>1</v>
      </c>
      <c r="K117" s="12">
        <v>1</v>
      </c>
      <c r="L117" s="12" t="s">
        <v>117</v>
      </c>
      <c r="M117" s="12">
        <v>2</v>
      </c>
      <c r="N117" s="12">
        <v>0</v>
      </c>
      <c r="O117" s="12">
        <v>0</v>
      </c>
      <c r="P117" s="12">
        <v>0</v>
      </c>
      <c r="Q117" s="12">
        <v>0</v>
      </c>
      <c r="R117" s="12">
        <v>1</v>
      </c>
      <c r="S117" s="130"/>
      <c r="T117" s="139"/>
      <c r="U117" s="26">
        <v>0</v>
      </c>
      <c r="V117" s="26">
        <v>0</v>
      </c>
      <c r="W117" s="26">
        <v>0</v>
      </c>
      <c r="X117" s="26">
        <v>0</v>
      </c>
      <c r="Y117" s="27">
        <v>2281</v>
      </c>
      <c r="Z117" s="61">
        <v>25706.9</v>
      </c>
      <c r="AA117" s="61">
        <f t="shared" si="11"/>
        <v>27987.9</v>
      </c>
      <c r="AB117" s="16">
        <v>2020</v>
      </c>
      <c r="AG117" s="2"/>
      <c r="AH117" s="11"/>
    </row>
    <row r="118" spans="2:34" ht="20.25" customHeight="1" x14ac:dyDescent="0.35">
      <c r="B118" s="12">
        <v>0</v>
      </c>
      <c r="C118" s="12">
        <v>4</v>
      </c>
      <c r="D118" s="12">
        <v>3</v>
      </c>
      <c r="E118" s="12">
        <v>0</v>
      </c>
      <c r="F118" s="12">
        <v>7</v>
      </c>
      <c r="G118" s="12">
        <v>0</v>
      </c>
      <c r="H118" s="12">
        <v>1</v>
      </c>
      <c r="I118" s="12">
        <v>0</v>
      </c>
      <c r="J118" s="12">
        <v>1</v>
      </c>
      <c r="K118" s="12">
        <v>1</v>
      </c>
      <c r="L118" s="12" t="s">
        <v>117</v>
      </c>
      <c r="M118" s="12">
        <v>2</v>
      </c>
      <c r="N118" s="12">
        <v>1</v>
      </c>
      <c r="O118" s="12">
        <v>0</v>
      </c>
      <c r="P118" s="12">
        <v>1</v>
      </c>
      <c r="Q118" s="12">
        <v>5</v>
      </c>
      <c r="R118" s="12">
        <v>1</v>
      </c>
      <c r="S118" s="130"/>
      <c r="T118" s="139"/>
      <c r="U118" s="26">
        <v>0</v>
      </c>
      <c r="V118" s="26">
        <v>0</v>
      </c>
      <c r="W118" s="26">
        <v>0</v>
      </c>
      <c r="X118" s="26">
        <v>0</v>
      </c>
      <c r="Y118" s="27">
        <v>36884.199999999997</v>
      </c>
      <c r="Z118" s="61">
        <v>35231.5</v>
      </c>
      <c r="AA118" s="61">
        <f t="shared" si="11"/>
        <v>72115.7</v>
      </c>
      <c r="AB118" s="16">
        <v>2020</v>
      </c>
      <c r="AG118" s="2"/>
      <c r="AH118" s="11"/>
    </row>
    <row r="119" spans="2:34" ht="18.75" customHeight="1" x14ac:dyDescent="0.35">
      <c r="B119" s="12">
        <v>0</v>
      </c>
      <c r="C119" s="12">
        <v>4</v>
      </c>
      <c r="D119" s="12">
        <v>3</v>
      </c>
      <c r="E119" s="12">
        <v>0</v>
      </c>
      <c r="F119" s="12">
        <v>7</v>
      </c>
      <c r="G119" s="12">
        <v>0</v>
      </c>
      <c r="H119" s="12">
        <v>1</v>
      </c>
      <c r="I119" s="12">
        <v>0</v>
      </c>
      <c r="J119" s="12">
        <v>1</v>
      </c>
      <c r="K119" s="12">
        <v>1</v>
      </c>
      <c r="L119" s="12" t="s">
        <v>117</v>
      </c>
      <c r="M119" s="12">
        <v>2</v>
      </c>
      <c r="N119" s="12">
        <v>5</v>
      </c>
      <c r="O119" s="12">
        <v>1</v>
      </c>
      <c r="P119" s="12">
        <v>5</v>
      </c>
      <c r="Q119" s="12">
        <v>9</v>
      </c>
      <c r="R119" s="12">
        <v>1</v>
      </c>
      <c r="S119" s="130"/>
      <c r="T119" s="139"/>
      <c r="U119" s="26">
        <v>0</v>
      </c>
      <c r="V119" s="26">
        <v>0</v>
      </c>
      <c r="W119" s="26">
        <v>0</v>
      </c>
      <c r="X119" s="26">
        <v>0</v>
      </c>
      <c r="Y119" s="27">
        <v>73279.5</v>
      </c>
      <c r="Z119" s="61">
        <v>64977.5</v>
      </c>
      <c r="AA119" s="61">
        <f t="shared" si="11"/>
        <v>138257</v>
      </c>
      <c r="AB119" s="16">
        <v>2020</v>
      </c>
      <c r="AG119" s="2"/>
      <c r="AH119" s="11"/>
    </row>
    <row r="120" spans="2:34" ht="18" customHeight="1" x14ac:dyDescent="0.35">
      <c r="B120" s="12">
        <v>0</v>
      </c>
      <c r="C120" s="12">
        <v>4</v>
      </c>
      <c r="D120" s="12">
        <v>3</v>
      </c>
      <c r="E120" s="12">
        <v>0</v>
      </c>
      <c r="F120" s="12">
        <v>7</v>
      </c>
      <c r="G120" s="12">
        <v>0</v>
      </c>
      <c r="H120" s="12">
        <v>1</v>
      </c>
      <c r="I120" s="12">
        <v>0</v>
      </c>
      <c r="J120" s="12">
        <v>1</v>
      </c>
      <c r="K120" s="12">
        <v>1</v>
      </c>
      <c r="L120" s="12" t="s">
        <v>117</v>
      </c>
      <c r="M120" s="12">
        <v>2</v>
      </c>
      <c r="N120" s="12" t="s">
        <v>36</v>
      </c>
      <c r="O120" s="12">
        <v>0</v>
      </c>
      <c r="P120" s="12">
        <v>1</v>
      </c>
      <c r="Q120" s="12">
        <v>5</v>
      </c>
      <c r="R120" s="12">
        <v>1</v>
      </c>
      <c r="S120" s="125"/>
      <c r="T120" s="127"/>
      <c r="U120" s="26">
        <v>0</v>
      </c>
      <c r="V120" s="26">
        <v>0</v>
      </c>
      <c r="W120" s="26">
        <v>0</v>
      </c>
      <c r="X120" s="26">
        <v>0</v>
      </c>
      <c r="Y120" s="27">
        <v>9221.1</v>
      </c>
      <c r="Z120" s="61">
        <v>8807.9</v>
      </c>
      <c r="AA120" s="61">
        <f t="shared" si="11"/>
        <v>18029</v>
      </c>
      <c r="AB120" s="16">
        <v>2020</v>
      </c>
      <c r="AG120" s="2"/>
      <c r="AH120" s="11"/>
    </row>
    <row r="121" spans="2:34" ht="61.5" customHeight="1" x14ac:dyDescent="0.3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09" t="s">
        <v>408</v>
      </c>
      <c r="T121" s="3" t="s">
        <v>40</v>
      </c>
      <c r="U121" s="14">
        <v>0</v>
      </c>
      <c r="V121" s="14">
        <v>0</v>
      </c>
      <c r="W121" s="14" t="s">
        <v>45</v>
      </c>
      <c r="X121" s="14">
        <v>0</v>
      </c>
      <c r="Y121" s="16">
        <v>0</v>
      </c>
      <c r="Z121" s="53">
        <v>150</v>
      </c>
      <c r="AA121" s="53">
        <v>150</v>
      </c>
      <c r="AB121" s="53">
        <v>2020</v>
      </c>
      <c r="AG121" s="2"/>
      <c r="AH121" s="11"/>
    </row>
    <row r="122" spans="2:34" ht="21.75" customHeight="1" x14ac:dyDescent="0.35">
      <c r="B122" s="12">
        <v>0</v>
      </c>
      <c r="C122" s="12">
        <v>0</v>
      </c>
      <c r="D122" s="12">
        <v>7</v>
      </c>
      <c r="E122" s="12">
        <v>0</v>
      </c>
      <c r="F122" s="12">
        <v>7</v>
      </c>
      <c r="G122" s="12">
        <v>0</v>
      </c>
      <c r="H122" s="12">
        <v>0</v>
      </c>
      <c r="I122" s="12">
        <v>0</v>
      </c>
      <c r="J122" s="12">
        <v>1</v>
      </c>
      <c r="K122" s="12">
        <v>1</v>
      </c>
      <c r="L122" s="12">
        <v>0</v>
      </c>
      <c r="M122" s="12">
        <v>8</v>
      </c>
      <c r="N122" s="12">
        <v>0</v>
      </c>
      <c r="O122" s="12">
        <v>0</v>
      </c>
      <c r="P122" s="12">
        <v>0</v>
      </c>
      <c r="Q122" s="12">
        <v>0</v>
      </c>
      <c r="R122" s="12">
        <v>2</v>
      </c>
      <c r="S122" s="128" t="s">
        <v>122</v>
      </c>
      <c r="T122" s="126" t="s">
        <v>12</v>
      </c>
      <c r="U122" s="26">
        <v>30450</v>
      </c>
      <c r="V122" s="26">
        <v>0</v>
      </c>
      <c r="W122" s="26">
        <v>0</v>
      </c>
      <c r="X122" s="26">
        <v>0</v>
      </c>
      <c r="Y122" s="27">
        <v>0</v>
      </c>
      <c r="Z122" s="61">
        <v>0</v>
      </c>
      <c r="AA122" s="61">
        <f>Z122+Y122+X122+W122+V122+U122</f>
        <v>30450</v>
      </c>
      <c r="AB122" s="16">
        <v>2015</v>
      </c>
      <c r="AG122" s="2"/>
      <c r="AH122" s="11"/>
    </row>
    <row r="123" spans="2:34" ht="25.5" customHeight="1" x14ac:dyDescent="0.35">
      <c r="B123" s="12">
        <v>0</v>
      </c>
      <c r="C123" s="12">
        <v>0</v>
      </c>
      <c r="D123" s="12">
        <v>7</v>
      </c>
      <c r="E123" s="12">
        <v>0</v>
      </c>
      <c r="F123" s="12">
        <v>7</v>
      </c>
      <c r="G123" s="12">
        <v>0</v>
      </c>
      <c r="H123" s="12">
        <v>1</v>
      </c>
      <c r="I123" s="12">
        <v>0</v>
      </c>
      <c r="J123" s="12">
        <v>1</v>
      </c>
      <c r="K123" s="12">
        <v>1</v>
      </c>
      <c r="L123" s="12">
        <v>5</v>
      </c>
      <c r="M123" s="12">
        <v>0</v>
      </c>
      <c r="N123" s="12">
        <v>5</v>
      </c>
      <c r="O123" s="12">
        <v>9</v>
      </c>
      <c r="P123" s="12">
        <v>0</v>
      </c>
      <c r="Q123" s="12">
        <v>0</v>
      </c>
      <c r="R123" s="12">
        <v>0</v>
      </c>
      <c r="S123" s="161"/>
      <c r="T123" s="139"/>
      <c r="U123" s="26">
        <v>60160.1</v>
      </c>
      <c r="V123" s="26">
        <v>0</v>
      </c>
      <c r="W123" s="26">
        <v>0</v>
      </c>
      <c r="X123" s="26">
        <v>0</v>
      </c>
      <c r="Y123" s="27">
        <v>0</v>
      </c>
      <c r="Z123" s="61">
        <v>0</v>
      </c>
      <c r="AA123" s="61">
        <f>Z123+Y123+X123+W123+V123+U123</f>
        <v>60160.1</v>
      </c>
      <c r="AB123" s="16">
        <v>2015</v>
      </c>
      <c r="AG123" s="2"/>
      <c r="AH123" s="11"/>
    </row>
    <row r="124" spans="2:34" ht="21.75" customHeight="1" x14ac:dyDescent="0.35">
      <c r="B124" s="12">
        <v>0</v>
      </c>
      <c r="C124" s="12">
        <v>0</v>
      </c>
      <c r="D124" s="12">
        <v>7</v>
      </c>
      <c r="E124" s="12">
        <v>0</v>
      </c>
      <c r="F124" s="12">
        <v>7</v>
      </c>
      <c r="G124" s="12">
        <v>0</v>
      </c>
      <c r="H124" s="12">
        <v>1</v>
      </c>
      <c r="I124" s="12">
        <v>0</v>
      </c>
      <c r="J124" s="12">
        <v>1</v>
      </c>
      <c r="K124" s="12">
        <v>1</v>
      </c>
      <c r="L124" s="12">
        <v>7</v>
      </c>
      <c r="M124" s="12">
        <v>8</v>
      </c>
      <c r="N124" s="12">
        <v>9</v>
      </c>
      <c r="O124" s="12">
        <v>1</v>
      </c>
      <c r="P124" s="12">
        <v>0</v>
      </c>
      <c r="Q124" s="12">
        <v>0</v>
      </c>
      <c r="R124" s="12">
        <v>0</v>
      </c>
      <c r="S124" s="129"/>
      <c r="T124" s="127"/>
      <c r="U124" s="26">
        <v>10889.9</v>
      </c>
      <c r="V124" s="26">
        <v>0</v>
      </c>
      <c r="W124" s="26">
        <v>0</v>
      </c>
      <c r="X124" s="26">
        <v>0</v>
      </c>
      <c r="Y124" s="27">
        <v>0</v>
      </c>
      <c r="Z124" s="61">
        <v>0</v>
      </c>
      <c r="AA124" s="61">
        <f>Z124+Y124+X124+W124+V124+U124</f>
        <v>10889.9</v>
      </c>
      <c r="AB124" s="16">
        <v>2015</v>
      </c>
      <c r="AG124" s="2"/>
      <c r="AH124" s="11"/>
    </row>
    <row r="125" spans="2:34" ht="43.5" customHeight="1" x14ac:dyDescent="0.3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3" t="s">
        <v>123</v>
      </c>
      <c r="T125" s="3" t="s">
        <v>32</v>
      </c>
      <c r="U125" s="14">
        <v>1</v>
      </c>
      <c r="V125" s="14" t="s">
        <v>45</v>
      </c>
      <c r="W125" s="14" t="s">
        <v>45</v>
      </c>
      <c r="X125" s="14" t="s">
        <v>45</v>
      </c>
      <c r="Y125" s="14" t="s">
        <v>45</v>
      </c>
      <c r="Z125" s="53" t="s">
        <v>45</v>
      </c>
      <c r="AA125" s="53">
        <v>1</v>
      </c>
      <c r="AB125" s="14">
        <v>2015</v>
      </c>
      <c r="AG125" s="2"/>
      <c r="AH125" s="11"/>
    </row>
    <row r="126" spans="2:34" x14ac:dyDescent="0.35">
      <c r="B126" s="12">
        <v>0</v>
      </c>
      <c r="C126" s="12">
        <v>0</v>
      </c>
      <c r="D126" s="12">
        <v>7</v>
      </c>
      <c r="E126" s="12">
        <v>0</v>
      </c>
      <c r="F126" s="12">
        <v>7</v>
      </c>
      <c r="G126" s="12">
        <v>0</v>
      </c>
      <c r="H126" s="12">
        <v>0</v>
      </c>
      <c r="I126" s="12">
        <v>0</v>
      </c>
      <c r="J126" s="12">
        <v>1</v>
      </c>
      <c r="K126" s="12">
        <v>1</v>
      </c>
      <c r="L126" s="12">
        <v>0</v>
      </c>
      <c r="M126" s="12">
        <v>8</v>
      </c>
      <c r="N126" s="12">
        <v>0</v>
      </c>
      <c r="O126" s="12">
        <v>0</v>
      </c>
      <c r="P126" s="12">
        <v>0</v>
      </c>
      <c r="Q126" s="12">
        <v>0</v>
      </c>
      <c r="R126" s="12">
        <v>3</v>
      </c>
      <c r="S126" s="128" t="s">
        <v>124</v>
      </c>
      <c r="T126" s="126" t="s">
        <v>12</v>
      </c>
      <c r="U126" s="26">
        <v>293.8</v>
      </c>
      <c r="V126" s="26">
        <v>0</v>
      </c>
      <c r="W126" s="26">
        <v>0</v>
      </c>
      <c r="X126" s="26">
        <v>0</v>
      </c>
      <c r="Y126" s="26">
        <v>0</v>
      </c>
      <c r="Z126" s="61">
        <v>0</v>
      </c>
      <c r="AA126" s="61">
        <f>Z126+Y126+X126+W126+V126+U126</f>
        <v>293.8</v>
      </c>
      <c r="AB126" s="14">
        <v>2015</v>
      </c>
      <c r="AG126" s="2"/>
      <c r="AH126" s="11"/>
    </row>
    <row r="127" spans="2:34" ht="18.75" customHeight="1" x14ac:dyDescent="0.35">
      <c r="B127" s="12">
        <v>0</v>
      </c>
      <c r="C127" s="12">
        <v>0</v>
      </c>
      <c r="D127" s="12">
        <v>7</v>
      </c>
      <c r="E127" s="12">
        <v>0</v>
      </c>
      <c r="F127" s="12">
        <v>7</v>
      </c>
      <c r="G127" s="12">
        <v>0</v>
      </c>
      <c r="H127" s="12">
        <v>1</v>
      </c>
      <c r="I127" s="12">
        <v>0</v>
      </c>
      <c r="J127" s="12">
        <v>1</v>
      </c>
      <c r="K127" s="12">
        <v>1</v>
      </c>
      <c r="L127" s="12">
        <v>5</v>
      </c>
      <c r="M127" s="12">
        <v>0</v>
      </c>
      <c r="N127" s="12">
        <v>5</v>
      </c>
      <c r="O127" s="12">
        <v>9</v>
      </c>
      <c r="P127" s="12">
        <v>0</v>
      </c>
      <c r="Q127" s="12">
        <v>0</v>
      </c>
      <c r="R127" s="12">
        <v>0</v>
      </c>
      <c r="S127" s="129"/>
      <c r="T127" s="127"/>
      <c r="U127" s="26">
        <v>26144.2</v>
      </c>
      <c r="V127" s="26">
        <v>0</v>
      </c>
      <c r="W127" s="26">
        <v>0</v>
      </c>
      <c r="X127" s="26">
        <v>0</v>
      </c>
      <c r="Y127" s="26">
        <v>0</v>
      </c>
      <c r="Z127" s="61">
        <v>0</v>
      </c>
      <c r="AA127" s="61">
        <f>Z127+Y127+X127+W127+V127+U127</f>
        <v>26144.2</v>
      </c>
      <c r="AB127" s="14">
        <v>2015</v>
      </c>
      <c r="AG127" s="2"/>
      <c r="AH127" s="11"/>
    </row>
    <row r="128" spans="2:34" ht="37.5" x14ac:dyDescent="0.3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3" t="s">
        <v>123</v>
      </c>
      <c r="T128" s="3" t="s">
        <v>32</v>
      </c>
      <c r="U128" s="14">
        <v>1</v>
      </c>
      <c r="V128" s="14">
        <v>0</v>
      </c>
      <c r="W128" s="14">
        <v>0</v>
      </c>
      <c r="X128" s="14">
        <v>0</v>
      </c>
      <c r="Y128" s="14">
        <v>0</v>
      </c>
      <c r="Z128" s="53">
        <v>0</v>
      </c>
      <c r="AA128" s="53">
        <v>1</v>
      </c>
      <c r="AB128" s="14">
        <v>2015</v>
      </c>
      <c r="AG128" s="2"/>
      <c r="AH128" s="11"/>
    </row>
    <row r="129" spans="2:34" ht="56.25" x14ac:dyDescent="0.35">
      <c r="B129" s="12">
        <v>0</v>
      </c>
      <c r="C129" s="12">
        <v>0</v>
      </c>
      <c r="D129" s="12">
        <v>7</v>
      </c>
      <c r="E129" s="12">
        <v>0</v>
      </c>
      <c r="F129" s="12">
        <v>7</v>
      </c>
      <c r="G129" s="12">
        <v>0</v>
      </c>
      <c r="H129" s="12">
        <v>1</v>
      </c>
      <c r="I129" s="12">
        <v>0</v>
      </c>
      <c r="J129" s="12">
        <v>1</v>
      </c>
      <c r="K129" s="12">
        <v>1</v>
      </c>
      <c r="L129" s="12">
        <v>0</v>
      </c>
      <c r="M129" s="12">
        <v>8</v>
      </c>
      <c r="N129" s="12">
        <v>0</v>
      </c>
      <c r="O129" s="12">
        <v>4</v>
      </c>
      <c r="P129" s="12">
        <v>0</v>
      </c>
      <c r="Q129" s="12">
        <v>0</v>
      </c>
      <c r="R129" s="12">
        <v>4</v>
      </c>
      <c r="S129" s="13" t="s">
        <v>125</v>
      </c>
      <c r="T129" s="3" t="s">
        <v>12</v>
      </c>
      <c r="U129" s="26">
        <v>27004.5</v>
      </c>
      <c r="V129" s="26">
        <v>0</v>
      </c>
      <c r="W129" s="26">
        <v>0</v>
      </c>
      <c r="X129" s="26">
        <v>0</v>
      </c>
      <c r="Y129" s="26">
        <v>0</v>
      </c>
      <c r="Z129" s="61">
        <v>0</v>
      </c>
      <c r="AA129" s="61">
        <f>Z129+Y129+X129+W129+V129+U129</f>
        <v>27004.5</v>
      </c>
      <c r="AB129" s="14">
        <v>2015</v>
      </c>
      <c r="AG129" s="2"/>
      <c r="AH129" s="11"/>
    </row>
    <row r="130" spans="2:34" ht="37.5" x14ac:dyDescent="0.35">
      <c r="B130" s="12">
        <v>0</v>
      </c>
      <c r="C130" s="12">
        <v>4</v>
      </c>
      <c r="D130" s="12">
        <v>3</v>
      </c>
      <c r="E130" s="12">
        <v>0</v>
      </c>
      <c r="F130" s="12">
        <v>7</v>
      </c>
      <c r="G130" s="12">
        <v>0</v>
      </c>
      <c r="H130" s="12">
        <v>1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3</v>
      </c>
      <c r="S130" s="13" t="s">
        <v>123</v>
      </c>
      <c r="T130" s="3" t="s">
        <v>32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53">
        <v>0</v>
      </c>
      <c r="AA130" s="53">
        <v>0</v>
      </c>
      <c r="AB130" s="16">
        <v>2015</v>
      </c>
      <c r="AG130" s="2"/>
      <c r="AH130" s="11"/>
    </row>
    <row r="131" spans="2:34" x14ac:dyDescent="0.35">
      <c r="B131" s="12">
        <v>0</v>
      </c>
      <c r="C131" s="12">
        <v>4</v>
      </c>
      <c r="D131" s="12">
        <v>3</v>
      </c>
      <c r="E131" s="12">
        <v>0</v>
      </c>
      <c r="F131" s="12">
        <v>7</v>
      </c>
      <c r="G131" s="12">
        <v>0</v>
      </c>
      <c r="H131" s="12">
        <v>1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4" t="s">
        <v>126</v>
      </c>
      <c r="T131" s="126" t="s">
        <v>12</v>
      </c>
      <c r="U131" s="26">
        <f t="shared" ref="U131:AA131" si="12">U132+U133+U134+U135+U136+U137+U138</f>
        <v>0</v>
      </c>
      <c r="V131" s="26">
        <f t="shared" si="12"/>
        <v>0</v>
      </c>
      <c r="W131" s="26">
        <f t="shared" si="12"/>
        <v>0</v>
      </c>
      <c r="X131" s="26">
        <f t="shared" si="12"/>
        <v>21593.9</v>
      </c>
      <c r="Y131" s="26">
        <f t="shared" si="12"/>
        <v>123945.3</v>
      </c>
      <c r="Z131" s="61">
        <f t="shared" si="12"/>
        <v>26604.799999999996</v>
      </c>
      <c r="AA131" s="61">
        <f t="shared" si="12"/>
        <v>172144</v>
      </c>
      <c r="AB131" s="16">
        <v>2020</v>
      </c>
      <c r="AG131" s="2"/>
      <c r="AH131" s="11"/>
    </row>
    <row r="132" spans="2:34" ht="24.75" customHeight="1" x14ac:dyDescent="0.35">
      <c r="B132" s="12">
        <v>0</v>
      </c>
      <c r="C132" s="12">
        <v>4</v>
      </c>
      <c r="D132" s="12">
        <v>3</v>
      </c>
      <c r="E132" s="12">
        <v>0</v>
      </c>
      <c r="F132" s="12">
        <v>7</v>
      </c>
      <c r="G132" s="12">
        <v>0</v>
      </c>
      <c r="H132" s="12">
        <v>1</v>
      </c>
      <c r="I132" s="12">
        <v>0</v>
      </c>
      <c r="J132" s="12">
        <v>1</v>
      </c>
      <c r="K132" s="12">
        <v>1</v>
      </c>
      <c r="L132" s="12">
        <v>0</v>
      </c>
      <c r="M132" s="12">
        <v>8</v>
      </c>
      <c r="N132" s="12">
        <v>0</v>
      </c>
      <c r="O132" s="12">
        <v>0</v>
      </c>
      <c r="P132" s="12">
        <v>0</v>
      </c>
      <c r="Q132" s="12">
        <v>0</v>
      </c>
      <c r="R132" s="12">
        <v>3</v>
      </c>
      <c r="S132" s="130"/>
      <c r="T132" s="139"/>
      <c r="U132" s="26">
        <v>0</v>
      </c>
      <c r="V132" s="26">
        <v>0</v>
      </c>
      <c r="W132" s="26">
        <v>0</v>
      </c>
      <c r="X132" s="26">
        <v>2755</v>
      </c>
      <c r="Y132" s="26">
        <v>0</v>
      </c>
      <c r="Z132" s="61">
        <v>0</v>
      </c>
      <c r="AA132" s="61">
        <f t="shared" ref="AA132:AA138" si="13">U132+V132+W132+X132+Y132+Z132</f>
        <v>2755</v>
      </c>
      <c r="AB132" s="16">
        <v>2018</v>
      </c>
      <c r="AG132" s="2"/>
      <c r="AH132" s="11"/>
    </row>
    <row r="133" spans="2:34" ht="24" customHeight="1" x14ac:dyDescent="0.35">
      <c r="B133" s="12">
        <v>0</v>
      </c>
      <c r="C133" s="12">
        <v>4</v>
      </c>
      <c r="D133" s="12">
        <v>3</v>
      </c>
      <c r="E133" s="12">
        <v>0</v>
      </c>
      <c r="F133" s="12">
        <v>7</v>
      </c>
      <c r="G133" s="12">
        <v>0</v>
      </c>
      <c r="H133" s="12">
        <v>1</v>
      </c>
      <c r="I133" s="12">
        <v>0</v>
      </c>
      <c r="J133" s="12">
        <v>1</v>
      </c>
      <c r="K133" s="12">
        <v>1</v>
      </c>
      <c r="L133" s="12" t="s">
        <v>127</v>
      </c>
      <c r="M133" s="12">
        <v>2</v>
      </c>
      <c r="N133" s="12">
        <v>5</v>
      </c>
      <c r="O133" s="12">
        <v>1</v>
      </c>
      <c r="P133" s="12">
        <v>5</v>
      </c>
      <c r="Q133" s="12">
        <v>9</v>
      </c>
      <c r="R133" s="12">
        <v>3</v>
      </c>
      <c r="S133" s="130"/>
      <c r="T133" s="139"/>
      <c r="U133" s="26">
        <v>0</v>
      </c>
      <c r="V133" s="26">
        <v>0</v>
      </c>
      <c r="W133" s="26">
        <v>0</v>
      </c>
      <c r="X133" s="26">
        <v>18838.900000000001</v>
      </c>
      <c r="Y133" s="26">
        <v>0</v>
      </c>
      <c r="Z133" s="61">
        <v>0</v>
      </c>
      <c r="AA133" s="61">
        <f t="shared" si="13"/>
        <v>18838.900000000001</v>
      </c>
      <c r="AB133" s="16">
        <v>2018</v>
      </c>
      <c r="AG133" s="2"/>
      <c r="AH133" s="11"/>
    </row>
    <row r="134" spans="2:34" ht="24" customHeight="1" x14ac:dyDescent="0.35">
      <c r="B134" s="12">
        <v>0</v>
      </c>
      <c r="C134" s="12">
        <v>4</v>
      </c>
      <c r="D134" s="12">
        <v>3</v>
      </c>
      <c r="E134" s="12">
        <v>0</v>
      </c>
      <c r="F134" s="12">
        <v>7</v>
      </c>
      <c r="G134" s="12">
        <v>0</v>
      </c>
      <c r="H134" s="12">
        <v>1</v>
      </c>
      <c r="I134" s="12">
        <v>0</v>
      </c>
      <c r="J134" s="12">
        <v>1</v>
      </c>
      <c r="K134" s="12">
        <v>1</v>
      </c>
      <c r="L134" s="12" t="s">
        <v>117</v>
      </c>
      <c r="M134" s="12">
        <v>2</v>
      </c>
      <c r="N134" s="12">
        <v>5</v>
      </c>
      <c r="O134" s="12">
        <v>1</v>
      </c>
      <c r="P134" s="12">
        <v>5</v>
      </c>
      <c r="Q134" s="12">
        <v>9</v>
      </c>
      <c r="R134" s="12" t="s">
        <v>120</v>
      </c>
      <c r="S134" s="130"/>
      <c r="T134" s="139"/>
      <c r="U134" s="26">
        <v>0</v>
      </c>
      <c r="V134" s="26">
        <v>0</v>
      </c>
      <c r="W134" s="26">
        <v>0</v>
      </c>
      <c r="X134" s="26">
        <v>0</v>
      </c>
      <c r="Y134" s="26">
        <v>19461.7</v>
      </c>
      <c r="Z134" s="61">
        <v>2607.1</v>
      </c>
      <c r="AA134" s="61">
        <f t="shared" si="13"/>
        <v>22068.799999999999</v>
      </c>
      <c r="AB134" s="16">
        <v>2020</v>
      </c>
      <c r="AG134" s="2"/>
      <c r="AH134" s="11"/>
    </row>
    <row r="135" spans="2:34" x14ac:dyDescent="0.35">
      <c r="B135" s="12">
        <v>0</v>
      </c>
      <c r="C135" s="12">
        <v>4</v>
      </c>
      <c r="D135" s="12">
        <v>3</v>
      </c>
      <c r="E135" s="12">
        <v>0</v>
      </c>
      <c r="F135" s="12">
        <v>7</v>
      </c>
      <c r="G135" s="12">
        <v>0</v>
      </c>
      <c r="H135" s="12">
        <v>1</v>
      </c>
      <c r="I135" s="12">
        <v>0</v>
      </c>
      <c r="J135" s="12">
        <v>1</v>
      </c>
      <c r="K135" s="12">
        <v>1</v>
      </c>
      <c r="L135" s="12" t="s">
        <v>117</v>
      </c>
      <c r="M135" s="12">
        <v>2</v>
      </c>
      <c r="N135" s="12">
        <v>0</v>
      </c>
      <c r="O135" s="12">
        <v>0</v>
      </c>
      <c r="P135" s="12">
        <v>0</v>
      </c>
      <c r="Q135" s="12">
        <v>0</v>
      </c>
      <c r="R135" s="12">
        <v>3</v>
      </c>
      <c r="S135" s="130"/>
      <c r="T135" s="139"/>
      <c r="U135" s="26">
        <v>0</v>
      </c>
      <c r="V135" s="26">
        <v>0</v>
      </c>
      <c r="W135" s="26">
        <v>0</v>
      </c>
      <c r="X135" s="26">
        <v>0</v>
      </c>
      <c r="Y135" s="26">
        <v>6427.6</v>
      </c>
      <c r="Z135" s="61">
        <v>0</v>
      </c>
      <c r="AA135" s="61">
        <f t="shared" si="13"/>
        <v>6427.6</v>
      </c>
      <c r="AB135" s="16">
        <v>2019</v>
      </c>
      <c r="AG135" s="2"/>
      <c r="AH135" s="11"/>
    </row>
    <row r="136" spans="2:34" x14ac:dyDescent="0.35">
      <c r="B136" s="12">
        <v>0</v>
      </c>
      <c r="C136" s="12">
        <v>4</v>
      </c>
      <c r="D136" s="12">
        <v>3</v>
      </c>
      <c r="E136" s="12">
        <v>0</v>
      </c>
      <c r="F136" s="12">
        <v>7</v>
      </c>
      <c r="G136" s="12">
        <v>0</v>
      </c>
      <c r="H136" s="12">
        <v>1</v>
      </c>
      <c r="I136" s="12">
        <v>0</v>
      </c>
      <c r="J136" s="12">
        <v>1</v>
      </c>
      <c r="K136" s="12">
        <v>1</v>
      </c>
      <c r="L136" s="12" t="s">
        <v>117</v>
      </c>
      <c r="M136" s="12">
        <v>2</v>
      </c>
      <c r="N136" s="12">
        <v>1</v>
      </c>
      <c r="O136" s="12">
        <v>0</v>
      </c>
      <c r="P136" s="12">
        <v>1</v>
      </c>
      <c r="Q136" s="12">
        <v>5</v>
      </c>
      <c r="R136" s="12">
        <v>3</v>
      </c>
      <c r="S136" s="130"/>
      <c r="T136" s="139"/>
      <c r="U136" s="26">
        <v>0</v>
      </c>
      <c r="V136" s="26">
        <v>0</v>
      </c>
      <c r="W136" s="26">
        <v>0</v>
      </c>
      <c r="X136" s="26">
        <v>0</v>
      </c>
      <c r="Y136" s="26">
        <v>23531</v>
      </c>
      <c r="Z136" s="61">
        <v>16710.099999999999</v>
      </c>
      <c r="AA136" s="61">
        <f t="shared" si="13"/>
        <v>40241.1</v>
      </c>
      <c r="AB136" s="16">
        <v>2020</v>
      </c>
      <c r="AG136" s="2"/>
      <c r="AH136" s="11"/>
    </row>
    <row r="137" spans="2:34" x14ac:dyDescent="0.35">
      <c r="B137" s="12">
        <v>0</v>
      </c>
      <c r="C137" s="12">
        <v>4</v>
      </c>
      <c r="D137" s="12">
        <v>3</v>
      </c>
      <c r="E137" s="12">
        <v>0</v>
      </c>
      <c r="F137" s="12">
        <v>7</v>
      </c>
      <c r="G137" s="12">
        <v>0</v>
      </c>
      <c r="H137" s="12">
        <v>1</v>
      </c>
      <c r="I137" s="12">
        <v>0</v>
      </c>
      <c r="J137" s="12">
        <v>1</v>
      </c>
      <c r="K137" s="12">
        <v>1</v>
      </c>
      <c r="L137" s="12" t="s">
        <v>127</v>
      </c>
      <c r="M137" s="12">
        <v>2</v>
      </c>
      <c r="N137" s="12" t="s">
        <v>36</v>
      </c>
      <c r="O137" s="12">
        <v>0</v>
      </c>
      <c r="P137" s="12">
        <v>1</v>
      </c>
      <c r="Q137" s="12">
        <v>5</v>
      </c>
      <c r="R137" s="12">
        <v>3</v>
      </c>
      <c r="S137" s="130"/>
      <c r="T137" s="139"/>
      <c r="U137" s="26">
        <v>0</v>
      </c>
      <c r="V137" s="26">
        <v>0</v>
      </c>
      <c r="W137" s="26">
        <v>0</v>
      </c>
      <c r="X137" s="26">
        <v>0</v>
      </c>
      <c r="Y137" s="26">
        <v>5882.8</v>
      </c>
      <c r="Z137" s="61">
        <v>4177.6000000000004</v>
      </c>
      <c r="AA137" s="61">
        <f t="shared" si="13"/>
        <v>10060.400000000001</v>
      </c>
      <c r="AB137" s="16">
        <v>2020</v>
      </c>
      <c r="AG137" s="2"/>
      <c r="AH137" s="11"/>
    </row>
    <row r="138" spans="2:34" x14ac:dyDescent="0.35">
      <c r="B138" s="12">
        <v>0</v>
      </c>
      <c r="C138" s="12">
        <v>4</v>
      </c>
      <c r="D138" s="12">
        <v>3</v>
      </c>
      <c r="E138" s="12">
        <v>0</v>
      </c>
      <c r="F138" s="12">
        <v>7</v>
      </c>
      <c r="G138" s="12">
        <v>0</v>
      </c>
      <c r="H138" s="12">
        <v>1</v>
      </c>
      <c r="I138" s="12">
        <v>0</v>
      </c>
      <c r="J138" s="12">
        <v>1</v>
      </c>
      <c r="K138" s="12">
        <v>1</v>
      </c>
      <c r="L138" s="12" t="s">
        <v>117</v>
      </c>
      <c r="M138" s="12">
        <v>2</v>
      </c>
      <c r="N138" s="12">
        <v>5</v>
      </c>
      <c r="O138" s="12">
        <v>1</v>
      </c>
      <c r="P138" s="12">
        <v>5</v>
      </c>
      <c r="Q138" s="12">
        <v>9</v>
      </c>
      <c r="R138" s="12">
        <v>3</v>
      </c>
      <c r="S138" s="125"/>
      <c r="T138" s="127"/>
      <c r="U138" s="26">
        <v>0</v>
      </c>
      <c r="V138" s="26">
        <v>0</v>
      </c>
      <c r="W138" s="26">
        <v>0</v>
      </c>
      <c r="X138" s="26">
        <v>0</v>
      </c>
      <c r="Y138" s="26">
        <v>68642.2</v>
      </c>
      <c r="Z138" s="61">
        <v>3110</v>
      </c>
      <c r="AA138" s="61">
        <f t="shared" si="13"/>
        <v>71752.2</v>
      </c>
      <c r="AB138" s="16">
        <v>2020</v>
      </c>
      <c r="AG138" s="2"/>
      <c r="AH138" s="11"/>
    </row>
    <row r="139" spans="2:34" ht="60.75" customHeight="1" x14ac:dyDescent="0.3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09" t="s">
        <v>408</v>
      </c>
      <c r="T139" s="3" t="s">
        <v>40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53">
        <v>100</v>
      </c>
      <c r="AA139" s="53">
        <v>100</v>
      </c>
      <c r="AB139" s="16">
        <v>2020</v>
      </c>
      <c r="AG139" s="2"/>
      <c r="AH139" s="11"/>
    </row>
    <row r="140" spans="2:34" ht="26.25" customHeight="1" x14ac:dyDescent="0.35">
      <c r="B140" s="12">
        <v>0</v>
      </c>
      <c r="C140" s="12">
        <v>4</v>
      </c>
      <c r="D140" s="12">
        <v>3</v>
      </c>
      <c r="E140" s="12">
        <v>0</v>
      </c>
      <c r="F140" s="12">
        <v>7</v>
      </c>
      <c r="G140" s="12">
        <v>0</v>
      </c>
      <c r="H140" s="12">
        <v>1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4</v>
      </c>
      <c r="S140" s="165" t="s">
        <v>128</v>
      </c>
      <c r="T140" s="160" t="s">
        <v>12</v>
      </c>
      <c r="U140" s="26">
        <f t="shared" ref="U140:Y140" si="14">U141+U142</f>
        <v>0</v>
      </c>
      <c r="V140" s="26">
        <f t="shared" si="14"/>
        <v>0</v>
      </c>
      <c r="W140" s="26">
        <f t="shared" si="14"/>
        <v>0</v>
      </c>
      <c r="X140" s="26">
        <f t="shared" si="14"/>
        <v>0</v>
      </c>
      <c r="Y140" s="26">
        <f t="shared" si="14"/>
        <v>3895.6</v>
      </c>
      <c r="Z140" s="61">
        <f>Z141+Z142+Z143</f>
        <v>75269.3</v>
      </c>
      <c r="AA140" s="61">
        <f>AA141+AA142+AA143</f>
        <v>79164.899999999994</v>
      </c>
      <c r="AB140" s="33">
        <v>2020</v>
      </c>
      <c r="AG140" s="2"/>
      <c r="AH140" s="11"/>
    </row>
    <row r="141" spans="2:34" ht="22.5" customHeight="1" x14ac:dyDescent="0.35">
      <c r="B141" s="12">
        <v>0</v>
      </c>
      <c r="C141" s="12">
        <v>4</v>
      </c>
      <c r="D141" s="12">
        <v>3</v>
      </c>
      <c r="E141" s="12">
        <v>0</v>
      </c>
      <c r="F141" s="12">
        <v>7</v>
      </c>
      <c r="G141" s="12">
        <v>0</v>
      </c>
      <c r="H141" s="12">
        <v>1</v>
      </c>
      <c r="I141" s="12">
        <v>0</v>
      </c>
      <c r="J141" s="12">
        <v>1</v>
      </c>
      <c r="K141" s="12">
        <v>1</v>
      </c>
      <c r="L141" s="12" t="s">
        <v>117</v>
      </c>
      <c r="M141" s="12">
        <v>2</v>
      </c>
      <c r="N141" s="12">
        <v>0</v>
      </c>
      <c r="O141" s="12">
        <v>0</v>
      </c>
      <c r="P141" s="12">
        <v>0</v>
      </c>
      <c r="Q141" s="12">
        <v>0</v>
      </c>
      <c r="R141" s="12">
        <v>4</v>
      </c>
      <c r="S141" s="166"/>
      <c r="T141" s="139"/>
      <c r="U141" s="26">
        <v>0</v>
      </c>
      <c r="V141" s="26">
        <v>0</v>
      </c>
      <c r="W141" s="26">
        <v>0</v>
      </c>
      <c r="X141" s="26">
        <v>0</v>
      </c>
      <c r="Y141" s="26">
        <v>3895.6</v>
      </c>
      <c r="Z141" s="61">
        <v>3895.6</v>
      </c>
      <c r="AA141" s="61">
        <f>Z141+Y141+X141+W141+V141+U141</f>
        <v>7791.2</v>
      </c>
      <c r="AB141" s="28">
        <v>2020</v>
      </c>
      <c r="AG141" s="2"/>
      <c r="AH141" s="11"/>
    </row>
    <row r="142" spans="2:34" ht="26.25" customHeight="1" x14ac:dyDescent="0.35">
      <c r="B142" s="12">
        <v>0</v>
      </c>
      <c r="C142" s="12">
        <v>4</v>
      </c>
      <c r="D142" s="12">
        <v>3</v>
      </c>
      <c r="E142" s="12">
        <v>0</v>
      </c>
      <c r="F142" s="12">
        <v>7</v>
      </c>
      <c r="G142" s="12">
        <v>0</v>
      </c>
      <c r="H142" s="12">
        <v>1</v>
      </c>
      <c r="I142" s="12">
        <v>0</v>
      </c>
      <c r="J142" s="12">
        <v>1</v>
      </c>
      <c r="K142" s="12">
        <v>1</v>
      </c>
      <c r="L142" s="12" t="s">
        <v>117</v>
      </c>
      <c r="M142" s="12">
        <v>2</v>
      </c>
      <c r="N142" s="12">
        <v>5</v>
      </c>
      <c r="O142" s="12">
        <v>2</v>
      </c>
      <c r="P142" s="12">
        <v>3</v>
      </c>
      <c r="Q142" s="12">
        <v>2</v>
      </c>
      <c r="R142" s="12">
        <v>4</v>
      </c>
      <c r="S142" s="166"/>
      <c r="T142" s="139"/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61">
        <v>70070.5</v>
      </c>
      <c r="AA142" s="61">
        <f>Z142+Y142+X142+W142+V142+U142</f>
        <v>70070.5</v>
      </c>
      <c r="AB142" s="14">
        <v>2020</v>
      </c>
      <c r="AD142" s="60"/>
      <c r="AG142" s="2"/>
      <c r="AH142" s="11"/>
    </row>
    <row r="143" spans="2:34" ht="26.25" customHeight="1" x14ac:dyDescent="0.35">
      <c r="B143" s="12">
        <v>0</v>
      </c>
      <c r="C143" s="12">
        <v>4</v>
      </c>
      <c r="D143" s="12">
        <v>3</v>
      </c>
      <c r="E143" s="12">
        <v>0</v>
      </c>
      <c r="F143" s="12">
        <v>7</v>
      </c>
      <c r="G143" s="12">
        <v>0</v>
      </c>
      <c r="H143" s="12">
        <v>1</v>
      </c>
      <c r="I143" s="12">
        <v>0</v>
      </c>
      <c r="J143" s="12">
        <v>1</v>
      </c>
      <c r="K143" s="12">
        <v>1</v>
      </c>
      <c r="L143" s="12" t="s">
        <v>117</v>
      </c>
      <c r="M143" s="12">
        <v>2</v>
      </c>
      <c r="N143" s="12" t="s">
        <v>36</v>
      </c>
      <c r="O143" s="12">
        <v>0</v>
      </c>
      <c r="P143" s="12">
        <v>1</v>
      </c>
      <c r="Q143" s="12">
        <v>5</v>
      </c>
      <c r="R143" s="12">
        <v>4</v>
      </c>
      <c r="S143" s="167"/>
      <c r="T143" s="127"/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61">
        <v>1303.2</v>
      </c>
      <c r="AA143" s="61">
        <f t="shared" ref="AA143" si="15">Z143+Y143+X143+W143+V143+U143</f>
        <v>1303.2</v>
      </c>
      <c r="AB143" s="14">
        <v>2020</v>
      </c>
      <c r="AC143" s="78">
        <v>1042.5999999999999</v>
      </c>
      <c r="AD143" s="60"/>
      <c r="AG143" s="2"/>
      <c r="AH143" s="11"/>
    </row>
    <row r="144" spans="2:34" ht="61.5" customHeight="1" x14ac:dyDescent="0.3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09" t="s">
        <v>408</v>
      </c>
      <c r="T144" s="3" t="s">
        <v>40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64">
        <v>0</v>
      </c>
      <c r="AA144" s="64">
        <v>0</v>
      </c>
      <c r="AB144" s="14">
        <v>2020</v>
      </c>
      <c r="AD144" s="60"/>
      <c r="AG144" s="2"/>
      <c r="AH144" s="11"/>
    </row>
    <row r="145" spans="2:34" ht="18.75" customHeight="1" x14ac:dyDescent="0.35">
      <c r="B145" s="12">
        <v>0</v>
      </c>
      <c r="C145" s="12">
        <v>4</v>
      </c>
      <c r="D145" s="12">
        <v>3</v>
      </c>
      <c r="E145" s="12">
        <v>0</v>
      </c>
      <c r="F145" s="12">
        <v>7</v>
      </c>
      <c r="G145" s="12">
        <v>0</v>
      </c>
      <c r="H145" s="12">
        <v>1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5</v>
      </c>
      <c r="S145" s="128" t="s">
        <v>129</v>
      </c>
      <c r="T145" s="162" t="s">
        <v>12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61">
        <f>Z146+Z147</f>
        <v>73966.100000000006</v>
      </c>
      <c r="AA145" s="61">
        <f>Z145+Y145+X145+W145+V145+U145</f>
        <v>73966.100000000006</v>
      </c>
      <c r="AB145" s="14">
        <v>2020</v>
      </c>
      <c r="AD145" s="60"/>
      <c r="AG145" s="2"/>
      <c r="AH145" s="11"/>
    </row>
    <row r="146" spans="2:34" ht="21.75" customHeight="1" x14ac:dyDescent="0.35">
      <c r="B146" s="12">
        <v>0</v>
      </c>
      <c r="C146" s="12">
        <v>4</v>
      </c>
      <c r="D146" s="12">
        <v>3</v>
      </c>
      <c r="E146" s="12">
        <v>0</v>
      </c>
      <c r="F146" s="12">
        <v>7</v>
      </c>
      <c r="G146" s="12">
        <v>0</v>
      </c>
      <c r="H146" s="12">
        <v>1</v>
      </c>
      <c r="I146" s="12">
        <v>0</v>
      </c>
      <c r="J146" s="12">
        <v>1</v>
      </c>
      <c r="K146" s="12">
        <v>1</v>
      </c>
      <c r="L146" s="12" t="s">
        <v>117</v>
      </c>
      <c r="M146" s="12">
        <v>2</v>
      </c>
      <c r="N146" s="12">
        <v>5</v>
      </c>
      <c r="O146" s="12">
        <v>2</v>
      </c>
      <c r="P146" s="12">
        <v>3</v>
      </c>
      <c r="Q146" s="12">
        <v>2</v>
      </c>
      <c r="R146" s="12">
        <v>5</v>
      </c>
      <c r="S146" s="161"/>
      <c r="T146" s="163"/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61">
        <v>70070.5</v>
      </c>
      <c r="AA146" s="61">
        <f>Z146+Y146+X146+W146+V146+U146</f>
        <v>70070.5</v>
      </c>
      <c r="AB146" s="14">
        <v>2020</v>
      </c>
      <c r="AD146" s="60"/>
      <c r="AG146" s="2"/>
      <c r="AH146" s="11"/>
    </row>
    <row r="147" spans="2:34" ht="17.25" customHeight="1" x14ac:dyDescent="0.35">
      <c r="B147" s="12">
        <v>0</v>
      </c>
      <c r="C147" s="12">
        <v>4</v>
      </c>
      <c r="D147" s="12">
        <v>3</v>
      </c>
      <c r="E147" s="12">
        <v>0</v>
      </c>
      <c r="F147" s="12">
        <v>7</v>
      </c>
      <c r="G147" s="12">
        <v>0</v>
      </c>
      <c r="H147" s="12">
        <v>1</v>
      </c>
      <c r="I147" s="12">
        <v>0</v>
      </c>
      <c r="J147" s="12">
        <v>1</v>
      </c>
      <c r="K147" s="12">
        <v>1</v>
      </c>
      <c r="L147" s="12" t="s">
        <v>117</v>
      </c>
      <c r="M147" s="12">
        <v>2</v>
      </c>
      <c r="N147" s="12">
        <v>0</v>
      </c>
      <c r="O147" s="12">
        <v>0</v>
      </c>
      <c r="P147" s="12">
        <v>0</v>
      </c>
      <c r="Q147" s="12">
        <v>0</v>
      </c>
      <c r="R147" s="12">
        <v>5</v>
      </c>
      <c r="S147" s="129"/>
      <c r="T147" s="164"/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61">
        <v>3895.6</v>
      </c>
      <c r="AA147" s="61">
        <f>Z147+Y147+X147+W147+V147+U147</f>
        <v>3895.6</v>
      </c>
      <c r="AB147" s="14">
        <v>2020</v>
      </c>
      <c r="AD147" s="60"/>
      <c r="AG147" s="2"/>
      <c r="AH147" s="11"/>
    </row>
    <row r="148" spans="2:34" ht="63" customHeight="1" x14ac:dyDescent="0.3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3" t="s">
        <v>121</v>
      </c>
      <c r="T148" s="3" t="s">
        <v>40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53">
        <v>0</v>
      </c>
      <c r="AA148" s="53">
        <v>0</v>
      </c>
      <c r="AB148" s="14">
        <v>2020</v>
      </c>
      <c r="AD148" s="60"/>
      <c r="AG148" s="2"/>
      <c r="AH148" s="11"/>
    </row>
    <row r="149" spans="2:34" ht="175.5" customHeight="1" x14ac:dyDescent="0.35">
      <c r="B149" s="12">
        <v>0</v>
      </c>
      <c r="C149" s="12">
        <v>1</v>
      </c>
      <c r="D149" s="12">
        <v>1</v>
      </c>
      <c r="E149" s="12">
        <v>1</v>
      </c>
      <c r="F149" s="12">
        <v>0</v>
      </c>
      <c r="G149" s="12">
        <v>0</v>
      </c>
      <c r="H149" s="12">
        <v>4</v>
      </c>
      <c r="I149" s="12">
        <v>0</v>
      </c>
      <c r="J149" s="12">
        <v>1</v>
      </c>
      <c r="K149" s="12">
        <v>1</v>
      </c>
      <c r="L149" s="12">
        <v>0</v>
      </c>
      <c r="M149" s="12">
        <v>9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8" t="s">
        <v>130</v>
      </c>
      <c r="T149" s="19" t="s">
        <v>12</v>
      </c>
      <c r="U149" s="20">
        <f t="shared" ref="U149:AA149" si="16">U151+U152</f>
        <v>73023.100000000006</v>
      </c>
      <c r="V149" s="20">
        <f t="shared" si="16"/>
        <v>108591.6</v>
      </c>
      <c r="W149" s="20">
        <f t="shared" si="16"/>
        <v>106447.8</v>
      </c>
      <c r="X149" s="20">
        <f t="shared" si="16"/>
        <v>103985.60000000001</v>
      </c>
      <c r="Y149" s="20">
        <f t="shared" si="16"/>
        <v>125332.59999999999</v>
      </c>
      <c r="Z149" s="63">
        <f t="shared" si="16"/>
        <v>117713.09999999999</v>
      </c>
      <c r="AA149" s="63">
        <f t="shared" si="16"/>
        <v>635093.79999999993</v>
      </c>
      <c r="AB149" s="22">
        <v>2020</v>
      </c>
      <c r="AD149" s="60"/>
      <c r="AG149" s="2"/>
      <c r="AH149" s="11"/>
    </row>
    <row r="150" spans="2:34" ht="113.25" customHeight="1" x14ac:dyDescent="0.3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3" t="s">
        <v>131</v>
      </c>
      <c r="T150" s="3" t="s">
        <v>32</v>
      </c>
      <c r="U150" s="14">
        <v>107</v>
      </c>
      <c r="V150" s="14">
        <v>103</v>
      </c>
      <c r="W150" s="14">
        <v>103</v>
      </c>
      <c r="X150" s="14">
        <v>103</v>
      </c>
      <c r="Y150" s="14">
        <v>103</v>
      </c>
      <c r="Z150" s="53">
        <v>98</v>
      </c>
      <c r="AA150" s="53">
        <v>98</v>
      </c>
      <c r="AB150" s="14" t="s">
        <v>26</v>
      </c>
      <c r="AD150" s="60"/>
      <c r="AG150" s="2"/>
      <c r="AH150" s="11"/>
    </row>
    <row r="151" spans="2:34" ht="87" customHeight="1" x14ac:dyDescent="0.35">
      <c r="B151" s="12">
        <v>0</v>
      </c>
      <c r="C151" s="12">
        <v>1</v>
      </c>
      <c r="D151" s="12">
        <v>1</v>
      </c>
      <c r="E151" s="12">
        <v>1</v>
      </c>
      <c r="F151" s="12">
        <v>0</v>
      </c>
      <c r="G151" s="12">
        <v>0</v>
      </c>
      <c r="H151" s="12">
        <v>4</v>
      </c>
      <c r="I151" s="12">
        <v>0</v>
      </c>
      <c r="J151" s="12">
        <v>1</v>
      </c>
      <c r="K151" s="12">
        <v>1</v>
      </c>
      <c r="L151" s="12">
        <v>0</v>
      </c>
      <c r="M151" s="12">
        <v>9</v>
      </c>
      <c r="N151" s="12">
        <v>1</v>
      </c>
      <c r="O151" s="12">
        <v>0</v>
      </c>
      <c r="P151" s="12">
        <v>5</v>
      </c>
      <c r="Q151" s="12">
        <v>0</v>
      </c>
      <c r="R151" s="12">
        <v>0</v>
      </c>
      <c r="S151" s="128" t="s">
        <v>132</v>
      </c>
      <c r="T151" s="126" t="s">
        <v>12</v>
      </c>
      <c r="U151" s="26">
        <v>73023.100000000006</v>
      </c>
      <c r="V151" s="26">
        <v>108591.6</v>
      </c>
      <c r="W151" s="26">
        <v>106447.8</v>
      </c>
      <c r="X151" s="26">
        <v>103985.60000000001</v>
      </c>
      <c r="Y151" s="26">
        <v>113347.7</v>
      </c>
      <c r="Z151" s="61">
        <v>109525.9</v>
      </c>
      <c r="AA151" s="61">
        <f>Z151+Y151+X151+W151+V151+U151</f>
        <v>614921.69999999995</v>
      </c>
      <c r="AB151" s="14">
        <v>2020</v>
      </c>
      <c r="AD151" s="60"/>
      <c r="AG151" s="2"/>
      <c r="AH151" s="11"/>
    </row>
    <row r="152" spans="2:34" ht="88.5" customHeight="1" x14ac:dyDescent="0.35">
      <c r="B152" s="12">
        <v>0</v>
      </c>
      <c r="C152" s="12">
        <v>1</v>
      </c>
      <c r="D152" s="12">
        <v>1</v>
      </c>
      <c r="E152" s="12">
        <v>1</v>
      </c>
      <c r="F152" s="12">
        <v>0</v>
      </c>
      <c r="G152" s="12">
        <v>0</v>
      </c>
      <c r="H152" s="12">
        <v>4</v>
      </c>
      <c r="I152" s="12">
        <v>0</v>
      </c>
      <c r="J152" s="12">
        <v>1</v>
      </c>
      <c r="K152" s="12">
        <v>1</v>
      </c>
      <c r="L152" s="12">
        <v>0</v>
      </c>
      <c r="M152" s="12">
        <v>9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9"/>
      <c r="T152" s="127"/>
      <c r="U152" s="26">
        <v>0</v>
      </c>
      <c r="V152" s="26">
        <v>0</v>
      </c>
      <c r="W152" s="26">
        <v>0</v>
      </c>
      <c r="X152" s="26">
        <v>0</v>
      </c>
      <c r="Y152" s="26">
        <v>11984.9</v>
      </c>
      <c r="Z152" s="61">
        <v>8187.2</v>
      </c>
      <c r="AA152" s="61">
        <f>Z152+Y152+X152+W152+V152+U152</f>
        <v>20172.099999999999</v>
      </c>
      <c r="AB152" s="14">
        <v>2020</v>
      </c>
      <c r="AD152" s="60"/>
      <c r="AG152" s="2"/>
      <c r="AH152" s="11"/>
    </row>
    <row r="153" spans="2:34" ht="120.75" customHeight="1" x14ac:dyDescent="0.3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3" t="s">
        <v>131</v>
      </c>
      <c r="T153" s="3" t="s">
        <v>32</v>
      </c>
      <c r="U153" s="14">
        <v>107</v>
      </c>
      <c r="V153" s="14">
        <v>103</v>
      </c>
      <c r="W153" s="14">
        <v>103</v>
      </c>
      <c r="X153" s="14">
        <v>103</v>
      </c>
      <c r="Y153" s="14">
        <v>103</v>
      </c>
      <c r="Z153" s="53">
        <v>98</v>
      </c>
      <c r="AA153" s="53">
        <v>98</v>
      </c>
      <c r="AB153" s="14" t="s">
        <v>26</v>
      </c>
      <c r="AD153" s="60"/>
      <c r="AG153" s="2"/>
      <c r="AH153" s="11"/>
    </row>
    <row r="154" spans="2:34" ht="154.5" customHeight="1" x14ac:dyDescent="0.3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3" t="s">
        <v>133</v>
      </c>
      <c r="T154" s="3" t="s">
        <v>44</v>
      </c>
      <c r="U154" s="14">
        <v>1</v>
      </c>
      <c r="V154" s="14">
        <v>1</v>
      </c>
      <c r="W154" s="14">
        <v>1</v>
      </c>
      <c r="X154" s="14">
        <v>1</v>
      </c>
      <c r="Y154" s="14">
        <v>1</v>
      </c>
      <c r="Z154" s="53">
        <v>1</v>
      </c>
      <c r="AA154" s="53">
        <v>1</v>
      </c>
      <c r="AB154" s="14">
        <v>2020</v>
      </c>
      <c r="AD154" s="60"/>
      <c r="AG154" s="2"/>
      <c r="AH154" s="11"/>
    </row>
    <row r="155" spans="2:34" ht="129.75" customHeight="1" x14ac:dyDescent="0.3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35" t="s">
        <v>134</v>
      </c>
      <c r="T155" s="3" t="s">
        <v>32</v>
      </c>
      <c r="U155" s="23">
        <v>1224</v>
      </c>
      <c r="V155" s="23">
        <v>1236</v>
      </c>
      <c r="W155" s="23">
        <v>1236</v>
      </c>
      <c r="X155" s="23">
        <v>1236</v>
      </c>
      <c r="Y155" s="23">
        <v>1236</v>
      </c>
      <c r="Z155" s="55">
        <v>1200</v>
      </c>
      <c r="AA155" s="55">
        <f>U155+V155+W155+X155+Y155+Z155</f>
        <v>7368</v>
      </c>
      <c r="AB155" s="14">
        <v>2020</v>
      </c>
      <c r="AD155" s="60"/>
      <c r="AG155" s="2"/>
      <c r="AH155" s="11"/>
    </row>
    <row r="156" spans="2:34" ht="96" customHeight="1" x14ac:dyDescent="0.35">
      <c r="B156" s="12">
        <v>0</v>
      </c>
      <c r="C156" s="12">
        <v>1</v>
      </c>
      <c r="D156" s="12">
        <v>1</v>
      </c>
      <c r="E156" s="12">
        <v>0</v>
      </c>
      <c r="F156" s="12">
        <v>7</v>
      </c>
      <c r="G156" s="12">
        <v>0</v>
      </c>
      <c r="H156" s="12">
        <v>1</v>
      </c>
      <c r="I156" s="12">
        <v>0</v>
      </c>
      <c r="J156" s="12">
        <v>1</v>
      </c>
      <c r="K156" s="12">
        <v>1</v>
      </c>
      <c r="L156" s="12">
        <v>1</v>
      </c>
      <c r="M156" s="12">
        <v>0</v>
      </c>
      <c r="N156" s="12">
        <v>1</v>
      </c>
      <c r="O156" s="12">
        <v>0</v>
      </c>
      <c r="P156" s="12">
        <v>7</v>
      </c>
      <c r="Q156" s="12">
        <v>4</v>
      </c>
      <c r="R156" s="12">
        <v>0</v>
      </c>
      <c r="S156" s="18" t="s">
        <v>135</v>
      </c>
      <c r="T156" s="19" t="s">
        <v>12</v>
      </c>
      <c r="U156" s="20">
        <f t="shared" ref="U156:AA156" si="17">U158+U159+U160+U161+U163</f>
        <v>775416.79999999993</v>
      </c>
      <c r="V156" s="20">
        <f t="shared" si="17"/>
        <v>774667.8</v>
      </c>
      <c r="W156" s="20">
        <f t="shared" si="17"/>
        <v>800449.6</v>
      </c>
      <c r="X156" s="20">
        <f t="shared" si="17"/>
        <v>871605.4</v>
      </c>
      <c r="Y156" s="20">
        <f t="shared" si="17"/>
        <v>893287</v>
      </c>
      <c r="Z156" s="63">
        <f t="shared" si="17"/>
        <v>999703.6</v>
      </c>
      <c r="AA156" s="63">
        <f t="shared" si="17"/>
        <v>5115130.1999999993</v>
      </c>
      <c r="AB156" s="22">
        <v>2020</v>
      </c>
      <c r="AD156" s="60"/>
      <c r="AG156" s="2"/>
      <c r="AH156" s="11"/>
    </row>
    <row r="157" spans="2:34" ht="55.5" customHeight="1" x14ac:dyDescent="0.3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3" t="s">
        <v>27</v>
      </c>
      <c r="T157" s="3" t="s">
        <v>28</v>
      </c>
      <c r="U157" s="23">
        <v>20688</v>
      </c>
      <c r="V157" s="23">
        <v>21888</v>
      </c>
      <c r="W157" s="23">
        <v>22310</v>
      </c>
      <c r="X157" s="23">
        <v>22353</v>
      </c>
      <c r="Y157" s="23">
        <v>22575</v>
      </c>
      <c r="Z157" s="55">
        <v>22655</v>
      </c>
      <c r="AA157" s="55">
        <v>22655</v>
      </c>
      <c r="AB157" s="14">
        <v>2020</v>
      </c>
      <c r="AD157" s="60"/>
      <c r="AG157" s="2"/>
      <c r="AH157" s="11"/>
    </row>
    <row r="158" spans="2:34" ht="30.75" customHeight="1" x14ac:dyDescent="0.4">
      <c r="B158" s="12">
        <v>0</v>
      </c>
      <c r="C158" s="12">
        <v>1</v>
      </c>
      <c r="D158" s="12">
        <v>1</v>
      </c>
      <c r="E158" s="12">
        <v>0</v>
      </c>
      <c r="F158" s="12">
        <v>7</v>
      </c>
      <c r="G158" s="12">
        <v>0</v>
      </c>
      <c r="H158" s="12">
        <v>1</v>
      </c>
      <c r="I158" s="12">
        <v>0</v>
      </c>
      <c r="J158" s="12">
        <v>1</v>
      </c>
      <c r="K158" s="12">
        <v>1</v>
      </c>
      <c r="L158" s="12">
        <v>1</v>
      </c>
      <c r="M158" s="12">
        <v>0</v>
      </c>
      <c r="N158" s="12">
        <v>1</v>
      </c>
      <c r="O158" s="12">
        <v>0</v>
      </c>
      <c r="P158" s="12">
        <v>7</v>
      </c>
      <c r="Q158" s="12">
        <v>4</v>
      </c>
      <c r="R158" s="12">
        <v>0</v>
      </c>
      <c r="S158" s="124" t="s">
        <v>136</v>
      </c>
      <c r="T158" s="126" t="s">
        <v>30</v>
      </c>
      <c r="U158" s="36">
        <v>712338.2</v>
      </c>
      <c r="V158" s="36">
        <v>774667.8</v>
      </c>
      <c r="W158" s="36">
        <v>800449.6</v>
      </c>
      <c r="X158" s="26">
        <v>871605.4</v>
      </c>
      <c r="Y158" s="26">
        <v>893287</v>
      </c>
      <c r="Z158" s="61">
        <v>893433</v>
      </c>
      <c r="AA158" s="61">
        <f>Z158+Y158+X158+W158+V158+U158</f>
        <v>4945781</v>
      </c>
      <c r="AB158" s="14" t="s">
        <v>26</v>
      </c>
      <c r="AC158" s="86"/>
      <c r="AD158" s="60"/>
      <c r="AG158" s="2"/>
      <c r="AH158" s="11"/>
    </row>
    <row r="159" spans="2:34" ht="25.5" customHeight="1" x14ac:dyDescent="0.4">
      <c r="B159" s="12">
        <v>0</v>
      </c>
      <c r="C159" s="12">
        <v>1</v>
      </c>
      <c r="D159" s="12">
        <v>1</v>
      </c>
      <c r="E159" s="12">
        <v>1</v>
      </c>
      <c r="F159" s="12">
        <v>0</v>
      </c>
      <c r="G159" s="12">
        <v>0</v>
      </c>
      <c r="H159" s="12">
        <v>4</v>
      </c>
      <c r="I159" s="12">
        <v>0</v>
      </c>
      <c r="J159" s="12">
        <v>1</v>
      </c>
      <c r="K159" s="12">
        <v>1</v>
      </c>
      <c r="L159" s="12">
        <v>1</v>
      </c>
      <c r="M159" s="12">
        <v>0</v>
      </c>
      <c r="N159" s="12">
        <v>1</v>
      </c>
      <c r="O159" s="12">
        <v>0</v>
      </c>
      <c r="P159" s="12">
        <v>7</v>
      </c>
      <c r="Q159" s="12">
        <v>4</v>
      </c>
      <c r="R159" s="12">
        <v>0</v>
      </c>
      <c r="S159" s="130"/>
      <c r="T159" s="139"/>
      <c r="U159" s="30">
        <v>0</v>
      </c>
      <c r="V159" s="30">
        <v>0</v>
      </c>
      <c r="W159" s="30">
        <v>0</v>
      </c>
      <c r="X159" s="26">
        <v>0</v>
      </c>
      <c r="Y159" s="26">
        <v>0</v>
      </c>
      <c r="Z159" s="61">
        <v>105</v>
      </c>
      <c r="AA159" s="61">
        <f>Z159+Y159+X159+W159+V159+U159</f>
        <v>105</v>
      </c>
      <c r="AB159" s="14">
        <v>2020</v>
      </c>
      <c r="AC159" s="86"/>
      <c r="AD159" s="60"/>
      <c r="AG159" s="2"/>
      <c r="AH159" s="11"/>
    </row>
    <row r="160" spans="2:34" ht="27.75" customHeight="1" x14ac:dyDescent="0.4">
      <c r="B160" s="12">
        <v>0</v>
      </c>
      <c r="C160" s="12">
        <v>1</v>
      </c>
      <c r="D160" s="12">
        <v>1</v>
      </c>
      <c r="E160" s="12">
        <v>0</v>
      </c>
      <c r="F160" s="12">
        <v>7</v>
      </c>
      <c r="G160" s="12">
        <v>0</v>
      </c>
      <c r="H160" s="12">
        <v>2</v>
      </c>
      <c r="I160" s="12">
        <v>0</v>
      </c>
      <c r="J160" s="12">
        <v>1</v>
      </c>
      <c r="K160" s="12">
        <v>1</v>
      </c>
      <c r="L160" s="12">
        <v>1</v>
      </c>
      <c r="M160" s="12">
        <v>0</v>
      </c>
      <c r="N160" s="12">
        <v>1</v>
      </c>
      <c r="O160" s="12">
        <v>0</v>
      </c>
      <c r="P160" s="12">
        <v>7</v>
      </c>
      <c r="Q160" s="12">
        <v>5</v>
      </c>
      <c r="R160" s="12">
        <v>0</v>
      </c>
      <c r="S160" s="130"/>
      <c r="T160" s="139"/>
      <c r="U160" s="30">
        <v>0</v>
      </c>
      <c r="V160" s="30">
        <v>0</v>
      </c>
      <c r="W160" s="30">
        <v>0</v>
      </c>
      <c r="X160" s="26">
        <v>0</v>
      </c>
      <c r="Y160" s="26">
        <v>0</v>
      </c>
      <c r="Z160" s="61">
        <v>106153.60000000001</v>
      </c>
      <c r="AA160" s="61">
        <f>Z160+Y160+X160+W160+V160+U160</f>
        <v>106153.60000000001</v>
      </c>
      <c r="AB160" s="14">
        <v>2020</v>
      </c>
      <c r="AC160" s="86"/>
      <c r="AD160" s="60"/>
      <c r="AG160" s="2"/>
      <c r="AH160" s="11"/>
    </row>
    <row r="161" spans="2:34" ht="39" customHeight="1" x14ac:dyDescent="0.4">
      <c r="B161" s="12">
        <v>0</v>
      </c>
      <c r="C161" s="12">
        <v>1</v>
      </c>
      <c r="D161" s="12">
        <v>1</v>
      </c>
      <c r="E161" s="12">
        <v>1</v>
      </c>
      <c r="F161" s="12">
        <v>0</v>
      </c>
      <c r="G161" s="12">
        <v>0</v>
      </c>
      <c r="H161" s="12">
        <v>4</v>
      </c>
      <c r="I161" s="12">
        <v>0</v>
      </c>
      <c r="J161" s="12">
        <v>1</v>
      </c>
      <c r="K161" s="12">
        <v>1</v>
      </c>
      <c r="L161" s="12">
        <v>1</v>
      </c>
      <c r="M161" s="12">
        <v>0</v>
      </c>
      <c r="N161" s="12">
        <v>1</v>
      </c>
      <c r="O161" s="12">
        <v>0</v>
      </c>
      <c r="P161" s="12">
        <v>7</v>
      </c>
      <c r="Q161" s="12">
        <v>5</v>
      </c>
      <c r="R161" s="12">
        <v>0</v>
      </c>
      <c r="S161" s="125"/>
      <c r="T161" s="127"/>
      <c r="U161" s="30">
        <v>0</v>
      </c>
      <c r="V161" s="30">
        <v>0</v>
      </c>
      <c r="W161" s="30">
        <v>0</v>
      </c>
      <c r="X161" s="26">
        <v>0</v>
      </c>
      <c r="Y161" s="26">
        <v>0</v>
      </c>
      <c r="Z161" s="61">
        <v>12</v>
      </c>
      <c r="AA161" s="61">
        <f>Z161+Y161+X161+W161+V161+U161</f>
        <v>12</v>
      </c>
      <c r="AB161" s="14">
        <v>2020</v>
      </c>
      <c r="AC161" s="86"/>
      <c r="AD161" s="60"/>
      <c r="AG161" s="2"/>
      <c r="AH161" s="11"/>
    </row>
    <row r="162" spans="2:34" ht="134.25" customHeight="1" x14ac:dyDescent="0.3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3" t="s">
        <v>31</v>
      </c>
      <c r="T162" s="3" t="s">
        <v>32</v>
      </c>
      <c r="U162" s="14">
        <v>82</v>
      </c>
      <c r="V162" s="14">
        <v>86</v>
      </c>
      <c r="W162" s="14">
        <v>86</v>
      </c>
      <c r="X162" s="14">
        <v>86</v>
      </c>
      <c r="Y162" s="14">
        <v>86</v>
      </c>
      <c r="Z162" s="53">
        <v>83</v>
      </c>
      <c r="AA162" s="53">
        <v>83</v>
      </c>
      <c r="AB162" s="14" t="s">
        <v>26</v>
      </c>
      <c r="AD162" s="60"/>
      <c r="AG162" s="2"/>
      <c r="AH162" s="11"/>
    </row>
    <row r="163" spans="2:34" ht="137.25" customHeight="1" x14ac:dyDescent="0.35">
      <c r="B163" s="12">
        <v>0</v>
      </c>
      <c r="C163" s="12">
        <v>1</v>
      </c>
      <c r="D163" s="12">
        <v>1</v>
      </c>
      <c r="E163" s="12">
        <v>0</v>
      </c>
      <c r="F163" s="12">
        <v>7</v>
      </c>
      <c r="G163" s="12">
        <v>0</v>
      </c>
      <c r="H163" s="12">
        <v>1</v>
      </c>
      <c r="I163" s="12">
        <v>0</v>
      </c>
      <c r="J163" s="12">
        <v>1</v>
      </c>
      <c r="K163" s="12">
        <v>1</v>
      </c>
      <c r="L163" s="12">
        <v>1</v>
      </c>
      <c r="M163" s="12">
        <v>0</v>
      </c>
      <c r="N163" s="12">
        <v>1</v>
      </c>
      <c r="O163" s="12">
        <v>0</v>
      </c>
      <c r="P163" s="12">
        <v>7</v>
      </c>
      <c r="Q163" s="12">
        <v>4</v>
      </c>
      <c r="R163" s="12">
        <v>0</v>
      </c>
      <c r="S163" s="13" t="s">
        <v>137</v>
      </c>
      <c r="T163" s="3" t="s">
        <v>30</v>
      </c>
      <c r="U163" s="37">
        <v>63078.6</v>
      </c>
      <c r="V163" s="30">
        <v>0</v>
      </c>
      <c r="W163" s="30">
        <v>0</v>
      </c>
      <c r="X163" s="30">
        <v>0</v>
      </c>
      <c r="Y163" s="30">
        <v>0</v>
      </c>
      <c r="Z163" s="56">
        <v>0</v>
      </c>
      <c r="AA163" s="104">
        <f>Z163+Y163+X163+W163+V163+U163</f>
        <v>63078.6</v>
      </c>
      <c r="AB163" s="14">
        <v>2015</v>
      </c>
      <c r="AD163" s="60"/>
      <c r="AG163" s="2"/>
      <c r="AH163" s="11"/>
    </row>
    <row r="164" spans="2:34" ht="135" customHeight="1" x14ac:dyDescent="0.3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3" t="s">
        <v>138</v>
      </c>
      <c r="T164" s="3" t="s">
        <v>32</v>
      </c>
      <c r="U164" s="14">
        <v>7</v>
      </c>
      <c r="V164" s="14">
        <v>0</v>
      </c>
      <c r="W164" s="14">
        <v>0</v>
      </c>
      <c r="X164" s="14">
        <v>0</v>
      </c>
      <c r="Y164" s="14">
        <v>0</v>
      </c>
      <c r="Z164" s="53">
        <v>0</v>
      </c>
      <c r="AA164" s="53">
        <v>7</v>
      </c>
      <c r="AB164" s="14">
        <v>2015</v>
      </c>
      <c r="AG164" s="2"/>
      <c r="AH164" s="11"/>
    </row>
    <row r="165" spans="2:34" ht="40.5" customHeight="1" x14ac:dyDescent="0.35">
      <c r="B165" s="12">
        <v>0</v>
      </c>
      <c r="C165" s="12">
        <v>1</v>
      </c>
      <c r="D165" s="12">
        <v>1</v>
      </c>
      <c r="E165" s="12">
        <v>0</v>
      </c>
      <c r="F165" s="12">
        <v>7</v>
      </c>
      <c r="G165" s="12">
        <v>0</v>
      </c>
      <c r="H165" s="12">
        <v>0</v>
      </c>
      <c r="I165" s="12">
        <v>0</v>
      </c>
      <c r="J165" s="12">
        <v>1</v>
      </c>
      <c r="K165" s="12">
        <v>2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8" t="s">
        <v>139</v>
      </c>
      <c r="T165" s="19" t="s">
        <v>12</v>
      </c>
      <c r="U165" s="20">
        <f>U166+U175+U182+U189+U201+U210+U232+U239+U252+U271+U283+U304+U305+U340</f>
        <v>1961760.2000000002</v>
      </c>
      <c r="V165" s="20">
        <f>V166+V201+V210+V239+V252+V271+V283+V304+V340+V189</f>
        <v>1834629.7</v>
      </c>
      <c r="W165" s="20">
        <f>W166+W201+W210+W239+W252+W271+W283+W304+W340+W189</f>
        <v>2558700.9</v>
      </c>
      <c r="X165" s="20">
        <f>X166+X201+X210+X239+X252+X271+X283+X304+X340+X189</f>
        <v>3275258.7</v>
      </c>
      <c r="Y165" s="21">
        <f>Y166+Y201+Y210+Y239+Y252+Y271+Y283+Y304+Y340+Y189+Y305</f>
        <v>3730609.2</v>
      </c>
      <c r="Z165" s="63">
        <f>Z166+Z201+Z210+Z239+Z252+Z271+Z283+Z304+Z340+Z189+Z305</f>
        <v>3224984.9</v>
      </c>
      <c r="AA165" s="63">
        <f>U165+V165+W165+X165+Y165+Z165</f>
        <v>16585943.6</v>
      </c>
      <c r="AB165" s="22">
        <v>2020</v>
      </c>
      <c r="AC165" s="94" t="e">
        <f>AC166+AC201+AC210+AC239+AC252+AC271+AC283+AC304+AC340+AC189+AC305</f>
        <v>#VALUE!</v>
      </c>
      <c r="AG165" s="2"/>
      <c r="AH165" s="11"/>
    </row>
    <row r="166" spans="2:34" ht="100.5" customHeight="1" x14ac:dyDescent="0.35">
      <c r="B166" s="12">
        <v>0</v>
      </c>
      <c r="C166" s="12">
        <v>1</v>
      </c>
      <c r="D166" s="12">
        <v>1</v>
      </c>
      <c r="E166" s="12">
        <v>0</v>
      </c>
      <c r="F166" s="12">
        <v>7</v>
      </c>
      <c r="G166" s="12">
        <v>0</v>
      </c>
      <c r="H166" s="12">
        <v>2</v>
      </c>
      <c r="I166" s="12">
        <v>0</v>
      </c>
      <c r="J166" s="12">
        <v>1</v>
      </c>
      <c r="K166" s="12">
        <v>2</v>
      </c>
      <c r="L166" s="12">
        <v>0</v>
      </c>
      <c r="M166" s="12">
        <v>1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8" t="s">
        <v>140</v>
      </c>
      <c r="T166" s="19" t="s">
        <v>12</v>
      </c>
      <c r="U166" s="20">
        <f t="shared" ref="U166:AC166" si="18">U168+U170+U172+U173</f>
        <v>208513</v>
      </c>
      <c r="V166" s="20">
        <f t="shared" si="18"/>
        <v>188611.5</v>
      </c>
      <c r="W166" s="20">
        <f t="shared" si="18"/>
        <v>206127</v>
      </c>
      <c r="X166" s="20">
        <f t="shared" si="18"/>
        <v>201064.00000000003</v>
      </c>
      <c r="Y166" s="21">
        <f t="shared" si="18"/>
        <v>201870.8</v>
      </c>
      <c r="Z166" s="63">
        <f t="shared" si="18"/>
        <v>227437.9</v>
      </c>
      <c r="AA166" s="63">
        <f t="shared" si="18"/>
        <v>1233624.2</v>
      </c>
      <c r="AB166" s="22">
        <v>2020</v>
      </c>
      <c r="AC166" s="94">
        <f t="shared" si="18"/>
        <v>-948</v>
      </c>
      <c r="AG166" s="2"/>
      <c r="AH166" s="11"/>
    </row>
    <row r="167" spans="2:34" ht="37.5" x14ac:dyDescent="0.3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3" t="s">
        <v>141</v>
      </c>
      <c r="T167" s="3" t="s">
        <v>32</v>
      </c>
      <c r="U167" s="14">
        <v>54</v>
      </c>
      <c r="V167" s="14">
        <v>53</v>
      </c>
      <c r="W167" s="14">
        <v>53</v>
      </c>
      <c r="X167" s="14">
        <v>53</v>
      </c>
      <c r="Y167" s="16">
        <v>51</v>
      </c>
      <c r="Z167" s="53">
        <v>52</v>
      </c>
      <c r="AA167" s="53">
        <v>52</v>
      </c>
      <c r="AB167" s="38">
        <v>2020</v>
      </c>
      <c r="AG167" s="2"/>
      <c r="AH167" s="11"/>
    </row>
    <row r="168" spans="2:34" ht="120" customHeight="1" x14ac:dyDescent="0.35">
      <c r="B168" s="12">
        <v>0</v>
      </c>
      <c r="C168" s="12">
        <v>1</v>
      </c>
      <c r="D168" s="12">
        <v>1</v>
      </c>
      <c r="E168" s="12">
        <v>0</v>
      </c>
      <c r="F168" s="12">
        <v>7</v>
      </c>
      <c r="G168" s="12">
        <v>0</v>
      </c>
      <c r="H168" s="12">
        <v>2</v>
      </c>
      <c r="I168" s="12">
        <v>0</v>
      </c>
      <c r="J168" s="12">
        <v>1</v>
      </c>
      <c r="K168" s="12">
        <v>2</v>
      </c>
      <c r="L168" s="12">
        <v>0</v>
      </c>
      <c r="M168" s="12">
        <v>1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3" t="s">
        <v>142</v>
      </c>
      <c r="T168" s="3" t="s">
        <v>12</v>
      </c>
      <c r="U168" s="26">
        <v>200251.9</v>
      </c>
      <c r="V168" s="26">
        <v>188611.5</v>
      </c>
      <c r="W168" s="26">
        <v>206127</v>
      </c>
      <c r="X168" s="26">
        <v>195231.6</v>
      </c>
      <c r="Y168" s="27">
        <v>195956.8</v>
      </c>
      <c r="Z168" s="61">
        <v>227437.9</v>
      </c>
      <c r="AA168" s="61">
        <f>U168+V168+W168+X168+Y168+Z168</f>
        <v>1213616.7</v>
      </c>
      <c r="AB168" s="14">
        <v>2020</v>
      </c>
      <c r="AC168" s="78">
        <v>-948</v>
      </c>
      <c r="AG168" s="2"/>
      <c r="AH168" s="11"/>
    </row>
    <row r="169" spans="2:34" ht="56.25" x14ac:dyDescent="0.3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3" t="s">
        <v>143</v>
      </c>
      <c r="T169" s="3" t="s">
        <v>32</v>
      </c>
      <c r="U169" s="14">
        <v>53</v>
      </c>
      <c r="V169" s="14">
        <v>53</v>
      </c>
      <c r="W169" s="14">
        <v>53</v>
      </c>
      <c r="X169" s="14">
        <v>53</v>
      </c>
      <c r="Y169" s="16">
        <v>51</v>
      </c>
      <c r="Z169" s="53">
        <v>52</v>
      </c>
      <c r="AA169" s="53">
        <v>52</v>
      </c>
      <c r="AB169" s="14">
        <v>2020</v>
      </c>
      <c r="AC169" s="78">
        <v>-4693.7</v>
      </c>
      <c r="AG169" s="2"/>
      <c r="AH169" s="11"/>
    </row>
    <row r="170" spans="2:34" ht="121.5" customHeight="1" x14ac:dyDescent="0.35">
      <c r="B170" s="12">
        <v>0</v>
      </c>
      <c r="C170" s="12">
        <v>1</v>
      </c>
      <c r="D170" s="12">
        <v>1</v>
      </c>
      <c r="E170" s="12">
        <v>0</v>
      </c>
      <c r="F170" s="12">
        <v>7</v>
      </c>
      <c r="G170" s="12">
        <v>0</v>
      </c>
      <c r="H170" s="12">
        <v>2</v>
      </c>
      <c r="I170" s="12">
        <v>0</v>
      </c>
      <c r="J170" s="12">
        <v>1</v>
      </c>
      <c r="K170" s="12">
        <v>2</v>
      </c>
      <c r="L170" s="12">
        <v>0</v>
      </c>
      <c r="M170" s="12">
        <v>1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3" t="s">
        <v>144</v>
      </c>
      <c r="T170" s="3" t="s">
        <v>12</v>
      </c>
      <c r="U170" s="26">
        <v>8261.1</v>
      </c>
      <c r="V170" s="26">
        <v>0</v>
      </c>
      <c r="W170" s="26">
        <v>0</v>
      </c>
      <c r="X170" s="26">
        <v>0</v>
      </c>
      <c r="Y170" s="27">
        <v>0</v>
      </c>
      <c r="Z170" s="61">
        <v>0</v>
      </c>
      <c r="AA170" s="61">
        <f>U170+V170+W170+X170+Y170+Z170</f>
        <v>8261.1</v>
      </c>
      <c r="AB170" s="14">
        <v>2015</v>
      </c>
      <c r="AG170" s="2"/>
      <c r="AH170" s="11"/>
    </row>
    <row r="171" spans="2:34" ht="39.75" customHeight="1" x14ac:dyDescent="0.3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3" t="s">
        <v>145</v>
      </c>
      <c r="T171" s="3" t="s">
        <v>32</v>
      </c>
      <c r="U171" s="14">
        <v>1</v>
      </c>
      <c r="V171" s="14">
        <v>0</v>
      </c>
      <c r="W171" s="14">
        <v>0</v>
      </c>
      <c r="X171" s="14">
        <v>0</v>
      </c>
      <c r="Y171" s="14">
        <v>0</v>
      </c>
      <c r="Z171" s="53">
        <v>0</v>
      </c>
      <c r="AA171" s="53">
        <f>SUM(U171:Z171)</f>
        <v>1</v>
      </c>
      <c r="AB171" s="14">
        <v>2015</v>
      </c>
      <c r="AG171" s="2"/>
      <c r="AH171" s="11"/>
    </row>
    <row r="172" spans="2:34" ht="35.25" customHeight="1" x14ac:dyDescent="0.35">
      <c r="B172" s="12">
        <v>0</v>
      </c>
      <c r="C172" s="12">
        <v>1</v>
      </c>
      <c r="D172" s="12">
        <v>1</v>
      </c>
      <c r="E172" s="12">
        <v>0</v>
      </c>
      <c r="F172" s="12">
        <v>7</v>
      </c>
      <c r="G172" s="12">
        <v>0</v>
      </c>
      <c r="H172" s="12">
        <v>2</v>
      </c>
      <c r="I172" s="12">
        <v>0</v>
      </c>
      <c r="J172" s="12">
        <v>1</v>
      </c>
      <c r="K172" s="12">
        <v>2</v>
      </c>
      <c r="L172" s="12">
        <v>0</v>
      </c>
      <c r="M172" s="12">
        <v>1</v>
      </c>
      <c r="N172" s="12">
        <v>1</v>
      </c>
      <c r="O172" s="12">
        <v>1</v>
      </c>
      <c r="P172" s="12">
        <v>2</v>
      </c>
      <c r="Q172" s="12">
        <v>0</v>
      </c>
      <c r="R172" s="12">
        <v>0</v>
      </c>
      <c r="S172" s="128" t="s">
        <v>35</v>
      </c>
      <c r="T172" s="126" t="s">
        <v>12</v>
      </c>
      <c r="U172" s="26">
        <v>0</v>
      </c>
      <c r="V172" s="26">
        <v>0</v>
      </c>
      <c r="W172" s="26">
        <v>0</v>
      </c>
      <c r="X172" s="26">
        <v>5302.2</v>
      </c>
      <c r="Y172" s="26">
        <v>4606.7</v>
      </c>
      <c r="Z172" s="61">
        <v>0</v>
      </c>
      <c r="AA172" s="61">
        <f>U172+V172+W172+X172+Y172+Z172</f>
        <v>9908.9</v>
      </c>
      <c r="AB172" s="14">
        <v>2019</v>
      </c>
      <c r="AC172" s="81"/>
      <c r="AG172" s="2"/>
      <c r="AH172" s="11"/>
    </row>
    <row r="173" spans="2:34" ht="43.5" customHeight="1" x14ac:dyDescent="0.35">
      <c r="B173" s="12">
        <v>0</v>
      </c>
      <c r="C173" s="12">
        <v>1</v>
      </c>
      <c r="D173" s="12">
        <v>1</v>
      </c>
      <c r="E173" s="12">
        <v>0</v>
      </c>
      <c r="F173" s="12">
        <v>7</v>
      </c>
      <c r="G173" s="12">
        <v>0</v>
      </c>
      <c r="H173" s="12">
        <v>2</v>
      </c>
      <c r="I173" s="12">
        <v>0</v>
      </c>
      <c r="J173" s="12">
        <v>1</v>
      </c>
      <c r="K173" s="12">
        <v>2</v>
      </c>
      <c r="L173" s="12">
        <v>0</v>
      </c>
      <c r="M173" s="12">
        <v>1</v>
      </c>
      <c r="N173" s="12" t="s">
        <v>36</v>
      </c>
      <c r="O173" s="12">
        <v>1</v>
      </c>
      <c r="P173" s="12">
        <v>2</v>
      </c>
      <c r="Q173" s="12">
        <v>0</v>
      </c>
      <c r="R173" s="12">
        <v>0</v>
      </c>
      <c r="S173" s="129"/>
      <c r="T173" s="127"/>
      <c r="U173" s="26">
        <v>0</v>
      </c>
      <c r="V173" s="26">
        <v>0</v>
      </c>
      <c r="W173" s="26">
        <v>0</v>
      </c>
      <c r="X173" s="26">
        <v>530.20000000000005</v>
      </c>
      <c r="Y173" s="26">
        <v>1307.3</v>
      </c>
      <c r="Z173" s="61">
        <v>0</v>
      </c>
      <c r="AA173" s="61">
        <f>U173+V173+W173+X173+Y173+Z173</f>
        <v>1837.5</v>
      </c>
      <c r="AB173" s="14">
        <v>2019</v>
      </c>
      <c r="AC173" s="81"/>
      <c r="AG173" s="2"/>
      <c r="AH173" s="11"/>
    </row>
    <row r="174" spans="2:34" ht="56.25" x14ac:dyDescent="0.3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3" t="s">
        <v>37</v>
      </c>
      <c r="T174" s="3" t="s">
        <v>32</v>
      </c>
      <c r="U174" s="23">
        <v>0</v>
      </c>
      <c r="V174" s="23">
        <v>0</v>
      </c>
      <c r="W174" s="23">
        <v>0</v>
      </c>
      <c r="X174" s="23">
        <v>53</v>
      </c>
      <c r="Y174" s="14">
        <v>51</v>
      </c>
      <c r="Z174" s="53">
        <v>0</v>
      </c>
      <c r="AA174" s="53">
        <v>51</v>
      </c>
      <c r="AB174" s="14">
        <v>2019</v>
      </c>
      <c r="AG174" s="2"/>
      <c r="AH174" s="11"/>
    </row>
    <row r="175" spans="2:34" ht="37.5" x14ac:dyDescent="0.3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8" t="s">
        <v>146</v>
      </c>
      <c r="T175" s="19" t="s">
        <v>12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98">
        <v>0</v>
      </c>
      <c r="AA175" s="63">
        <f>U175+V175+W175+X175+Y175+Z175</f>
        <v>0</v>
      </c>
      <c r="AB175" s="108">
        <v>2018</v>
      </c>
      <c r="AC175" s="78">
        <v>2018</v>
      </c>
      <c r="AG175" s="2"/>
      <c r="AH175" s="11"/>
    </row>
    <row r="176" spans="2:34" ht="37.5" customHeight="1" x14ac:dyDescent="0.3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3" t="s">
        <v>147</v>
      </c>
      <c r="T176" s="3" t="s">
        <v>32</v>
      </c>
      <c r="U176" s="14">
        <v>1</v>
      </c>
      <c r="V176" s="14">
        <v>0</v>
      </c>
      <c r="W176" s="14">
        <v>0</v>
      </c>
      <c r="X176" s="14">
        <v>0</v>
      </c>
      <c r="Y176" s="14">
        <v>0</v>
      </c>
      <c r="Z176" s="53">
        <v>0</v>
      </c>
      <c r="AA176" s="53">
        <f>SUM(U176:Z176)</f>
        <v>1</v>
      </c>
      <c r="AB176" s="14">
        <v>2015</v>
      </c>
      <c r="AG176" s="2"/>
      <c r="AH176" s="11"/>
    </row>
    <row r="177" spans="2:34" ht="37.5" x14ac:dyDescent="0.3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3" t="s">
        <v>148</v>
      </c>
      <c r="T177" s="3" t="s">
        <v>32</v>
      </c>
      <c r="U177" s="14">
        <v>0</v>
      </c>
      <c r="V177" s="14">
        <v>1</v>
      </c>
      <c r="W177" s="14" t="s">
        <v>45</v>
      </c>
      <c r="X177" s="14">
        <v>1</v>
      </c>
      <c r="Y177" s="14" t="s">
        <v>45</v>
      </c>
      <c r="Z177" s="53" t="s">
        <v>45</v>
      </c>
      <c r="AA177" s="53">
        <f>SUM(U177:Z177)</f>
        <v>2</v>
      </c>
      <c r="AB177" s="14">
        <v>2018</v>
      </c>
      <c r="AG177" s="2"/>
      <c r="AH177" s="11"/>
    </row>
    <row r="178" spans="2:34" ht="56.25" x14ac:dyDescent="0.3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3" t="s">
        <v>149</v>
      </c>
      <c r="T178" s="3" t="s">
        <v>44</v>
      </c>
      <c r="U178" s="14">
        <v>1</v>
      </c>
      <c r="V178" s="14">
        <v>0</v>
      </c>
      <c r="W178" s="14">
        <v>0</v>
      </c>
      <c r="X178" s="14">
        <v>0</v>
      </c>
      <c r="Y178" s="14">
        <v>0</v>
      </c>
      <c r="Z178" s="53">
        <v>0</v>
      </c>
      <c r="AA178" s="53">
        <v>1</v>
      </c>
      <c r="AB178" s="14">
        <v>2015</v>
      </c>
      <c r="AG178" s="2"/>
      <c r="AH178" s="11"/>
    </row>
    <row r="179" spans="2:34" ht="37.5" x14ac:dyDescent="0.3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3" t="s">
        <v>150</v>
      </c>
      <c r="T179" s="3" t="s">
        <v>32</v>
      </c>
      <c r="U179" s="14">
        <v>1</v>
      </c>
      <c r="V179" s="14">
        <v>0</v>
      </c>
      <c r="W179" s="14">
        <v>0</v>
      </c>
      <c r="X179" s="14">
        <v>0</v>
      </c>
      <c r="Y179" s="14">
        <v>0</v>
      </c>
      <c r="Z179" s="53">
        <v>0</v>
      </c>
      <c r="AA179" s="53">
        <f>SUM(U179:Z179)</f>
        <v>1</v>
      </c>
      <c r="AB179" s="14">
        <v>2015</v>
      </c>
      <c r="AG179" s="2"/>
      <c r="AH179" s="11"/>
    </row>
    <row r="180" spans="2:34" ht="56.25" customHeight="1" x14ac:dyDescent="0.3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3" t="s">
        <v>151</v>
      </c>
      <c r="T180" s="3" t="s">
        <v>44</v>
      </c>
      <c r="U180" s="14">
        <v>0</v>
      </c>
      <c r="V180" s="14">
        <v>1</v>
      </c>
      <c r="W180" s="14" t="s">
        <v>45</v>
      </c>
      <c r="X180" s="14">
        <v>1</v>
      </c>
      <c r="Y180" s="14" t="s">
        <v>45</v>
      </c>
      <c r="Z180" s="53" t="s">
        <v>45</v>
      </c>
      <c r="AA180" s="53">
        <v>1</v>
      </c>
      <c r="AB180" s="14">
        <v>2018</v>
      </c>
      <c r="AD180" s="60"/>
      <c r="AG180" s="2"/>
      <c r="AH180" s="11"/>
    </row>
    <row r="181" spans="2:34" ht="37.5" x14ac:dyDescent="0.3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3" t="s">
        <v>152</v>
      </c>
      <c r="T181" s="3" t="s">
        <v>32</v>
      </c>
      <c r="U181" s="14">
        <v>0</v>
      </c>
      <c r="V181" s="14">
        <v>1</v>
      </c>
      <c r="W181" s="14" t="s">
        <v>45</v>
      </c>
      <c r="X181" s="14">
        <v>1</v>
      </c>
      <c r="Y181" s="14" t="s">
        <v>45</v>
      </c>
      <c r="Z181" s="53" t="s">
        <v>45</v>
      </c>
      <c r="AA181" s="53">
        <f>SUM(U181:Z181)</f>
        <v>2</v>
      </c>
      <c r="AB181" s="14">
        <v>2018</v>
      </c>
      <c r="AD181" s="60"/>
      <c r="AG181" s="2"/>
      <c r="AH181" s="11"/>
    </row>
    <row r="182" spans="2:34" ht="37.5" x14ac:dyDescent="0.3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8" t="s">
        <v>153</v>
      </c>
      <c r="T182" s="19" t="s">
        <v>12</v>
      </c>
      <c r="U182" s="29">
        <v>0</v>
      </c>
      <c r="V182" s="29">
        <v>0</v>
      </c>
      <c r="W182" s="29">
        <v>0</v>
      </c>
      <c r="X182" s="29">
        <v>0</v>
      </c>
      <c r="Y182" s="39">
        <v>0</v>
      </c>
      <c r="Z182" s="98">
        <v>0</v>
      </c>
      <c r="AA182" s="63">
        <f>U182+V182+W182+X182+Y182+Z182</f>
        <v>0</v>
      </c>
      <c r="AB182" s="22">
        <v>2020</v>
      </c>
      <c r="AD182" s="60"/>
      <c r="AG182" s="2"/>
      <c r="AH182" s="11"/>
    </row>
    <row r="183" spans="2:34" ht="56.25" x14ac:dyDescent="0.3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3" t="s">
        <v>154</v>
      </c>
      <c r="T183" s="3" t="s">
        <v>16</v>
      </c>
      <c r="U183" s="14">
        <v>55.6</v>
      </c>
      <c r="V183" s="14">
        <v>64.599999999999994</v>
      </c>
      <c r="W183" s="14">
        <v>73.400000000000006</v>
      </c>
      <c r="X183" s="14">
        <v>82.3</v>
      </c>
      <c r="Y183" s="16">
        <v>88.9</v>
      </c>
      <c r="Z183" s="54">
        <v>94</v>
      </c>
      <c r="AA183" s="54">
        <v>94</v>
      </c>
      <c r="AB183" s="14">
        <v>2020</v>
      </c>
      <c r="AG183" s="2"/>
      <c r="AH183" s="11"/>
    </row>
    <row r="184" spans="2:34" ht="93.75" x14ac:dyDescent="0.3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3" t="s">
        <v>155</v>
      </c>
      <c r="T184" s="3" t="s">
        <v>16</v>
      </c>
      <c r="U184" s="15">
        <v>50</v>
      </c>
      <c r="V184" s="15">
        <v>70</v>
      </c>
      <c r="W184" s="15">
        <v>85</v>
      </c>
      <c r="X184" s="15">
        <v>95</v>
      </c>
      <c r="Y184" s="17">
        <v>100</v>
      </c>
      <c r="Z184" s="54">
        <v>100</v>
      </c>
      <c r="AA184" s="54">
        <v>100</v>
      </c>
      <c r="AB184" s="14">
        <v>2020</v>
      </c>
      <c r="AD184" s="60"/>
      <c r="AG184" s="2"/>
      <c r="AH184" s="11"/>
    </row>
    <row r="185" spans="2:34" ht="56.25" x14ac:dyDescent="0.3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3" t="s">
        <v>156</v>
      </c>
      <c r="T185" s="3" t="s">
        <v>44</v>
      </c>
      <c r="U185" s="14">
        <v>1</v>
      </c>
      <c r="V185" s="14">
        <v>1</v>
      </c>
      <c r="W185" s="14">
        <v>1</v>
      </c>
      <c r="X185" s="14">
        <v>1</v>
      </c>
      <c r="Y185" s="16">
        <v>1</v>
      </c>
      <c r="Z185" s="53">
        <v>1</v>
      </c>
      <c r="AA185" s="53">
        <v>1</v>
      </c>
      <c r="AB185" s="14">
        <v>2020</v>
      </c>
      <c r="AD185" s="60"/>
      <c r="AG185" s="2"/>
      <c r="AH185" s="11"/>
    </row>
    <row r="186" spans="2:34" ht="56.25" x14ac:dyDescent="0.3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3" t="s">
        <v>157</v>
      </c>
      <c r="T186" s="3" t="s">
        <v>16</v>
      </c>
      <c r="U186" s="14">
        <v>55.6</v>
      </c>
      <c r="V186" s="14">
        <v>64.599999999999994</v>
      </c>
      <c r="W186" s="14">
        <v>73.400000000000006</v>
      </c>
      <c r="X186" s="14">
        <v>82.3</v>
      </c>
      <c r="Y186" s="16">
        <v>88.9</v>
      </c>
      <c r="Z186" s="54">
        <v>94</v>
      </c>
      <c r="AA186" s="54">
        <v>94</v>
      </c>
      <c r="AB186" s="14">
        <v>2020</v>
      </c>
      <c r="AG186" s="2"/>
      <c r="AH186" s="11"/>
    </row>
    <row r="187" spans="2:34" ht="56.25" x14ac:dyDescent="0.3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3" t="s">
        <v>158</v>
      </c>
      <c r="T187" s="3" t="s">
        <v>44</v>
      </c>
      <c r="U187" s="14">
        <v>1</v>
      </c>
      <c r="V187" s="14">
        <v>1</v>
      </c>
      <c r="W187" s="14">
        <v>1</v>
      </c>
      <c r="X187" s="14">
        <v>1</v>
      </c>
      <c r="Y187" s="16">
        <v>1</v>
      </c>
      <c r="Z187" s="53">
        <v>1</v>
      </c>
      <c r="AA187" s="53">
        <v>1</v>
      </c>
      <c r="AB187" s="14">
        <v>2020</v>
      </c>
      <c r="AD187" s="60"/>
      <c r="AG187" s="2"/>
      <c r="AH187" s="11"/>
    </row>
    <row r="188" spans="2:34" ht="38.25" customHeight="1" x14ac:dyDescent="0.3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3" t="s">
        <v>159</v>
      </c>
      <c r="T188" s="3" t="s">
        <v>16</v>
      </c>
      <c r="U188" s="15">
        <v>50</v>
      </c>
      <c r="V188" s="15">
        <v>70</v>
      </c>
      <c r="W188" s="15">
        <v>85</v>
      </c>
      <c r="X188" s="15">
        <v>95</v>
      </c>
      <c r="Y188" s="15">
        <v>100</v>
      </c>
      <c r="Z188" s="54">
        <v>100</v>
      </c>
      <c r="AA188" s="54">
        <v>100</v>
      </c>
      <c r="AB188" s="14">
        <v>2020</v>
      </c>
      <c r="AD188" s="60"/>
      <c r="AG188" s="2"/>
      <c r="AH188" s="11"/>
    </row>
    <row r="189" spans="2:34" ht="81" customHeight="1" x14ac:dyDescent="0.35">
      <c r="B189" s="12">
        <v>0</v>
      </c>
      <c r="C189" s="12">
        <v>1</v>
      </c>
      <c r="D189" s="12">
        <v>1</v>
      </c>
      <c r="E189" s="12">
        <v>0</v>
      </c>
      <c r="F189" s="12">
        <v>7</v>
      </c>
      <c r="G189" s="12">
        <v>0</v>
      </c>
      <c r="H189" s="12">
        <v>2</v>
      </c>
      <c r="I189" s="12">
        <v>0</v>
      </c>
      <c r="J189" s="12">
        <v>1</v>
      </c>
      <c r="K189" s="12">
        <v>2</v>
      </c>
      <c r="L189" s="12">
        <v>0</v>
      </c>
      <c r="M189" s="12">
        <v>4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8" t="s">
        <v>160</v>
      </c>
      <c r="T189" s="19" t="s">
        <v>12</v>
      </c>
      <c r="U189" s="20">
        <f t="shared" ref="U189:AA189" si="19">U197</f>
        <v>7810.9000000000005</v>
      </c>
      <c r="V189" s="20">
        <f t="shared" si="19"/>
        <v>0</v>
      </c>
      <c r="W189" s="20">
        <f t="shared" si="19"/>
        <v>0</v>
      </c>
      <c r="X189" s="20">
        <f t="shared" si="19"/>
        <v>0</v>
      </c>
      <c r="Y189" s="20">
        <f t="shared" si="19"/>
        <v>0</v>
      </c>
      <c r="Z189" s="63">
        <f t="shared" si="19"/>
        <v>0</v>
      </c>
      <c r="AA189" s="63">
        <f t="shared" si="19"/>
        <v>7810.9000000000005</v>
      </c>
      <c r="AB189" s="22">
        <v>2020</v>
      </c>
      <c r="AD189" s="60"/>
      <c r="AG189" s="2"/>
      <c r="AH189" s="11"/>
    </row>
    <row r="190" spans="2:34" ht="75" x14ac:dyDescent="0.3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3" t="s">
        <v>161</v>
      </c>
      <c r="T190" s="3" t="s">
        <v>16</v>
      </c>
      <c r="U190" s="15">
        <v>13</v>
      </c>
      <c r="V190" s="15">
        <v>14</v>
      </c>
      <c r="W190" s="15">
        <v>15</v>
      </c>
      <c r="X190" s="15">
        <v>16</v>
      </c>
      <c r="Y190" s="15">
        <v>17</v>
      </c>
      <c r="Z190" s="54">
        <v>17</v>
      </c>
      <c r="AA190" s="54">
        <v>17</v>
      </c>
      <c r="AB190" s="14">
        <v>2020</v>
      </c>
      <c r="AD190" s="60"/>
      <c r="AG190" s="2"/>
      <c r="AH190" s="11"/>
    </row>
    <row r="191" spans="2:34" ht="56.25" x14ac:dyDescent="0.3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3" t="s">
        <v>162</v>
      </c>
      <c r="T191" s="3" t="s">
        <v>28</v>
      </c>
      <c r="U191" s="14">
        <v>50</v>
      </c>
      <c r="V191" s="14">
        <v>230</v>
      </c>
      <c r="W191" s="14">
        <v>235</v>
      </c>
      <c r="X191" s="14">
        <v>800</v>
      </c>
      <c r="Y191" s="14">
        <v>800</v>
      </c>
      <c r="Z191" s="53">
        <v>800</v>
      </c>
      <c r="AA191" s="53">
        <v>800</v>
      </c>
      <c r="AB191" s="14">
        <v>2020</v>
      </c>
      <c r="AD191" s="60"/>
      <c r="AG191" s="2"/>
      <c r="AH191" s="11"/>
    </row>
    <row r="192" spans="2:34" ht="55.5" customHeight="1" x14ac:dyDescent="0.35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3" t="s">
        <v>163</v>
      </c>
      <c r="T192" s="3" t="s">
        <v>16</v>
      </c>
      <c r="U192" s="15">
        <v>19</v>
      </c>
      <c r="V192" s="15">
        <v>32</v>
      </c>
      <c r="W192" s="15">
        <v>32</v>
      </c>
      <c r="X192" s="15">
        <v>33</v>
      </c>
      <c r="Y192" s="15">
        <v>34</v>
      </c>
      <c r="Z192" s="54">
        <v>35</v>
      </c>
      <c r="AA192" s="54">
        <v>35</v>
      </c>
      <c r="AB192" s="14">
        <v>2020</v>
      </c>
      <c r="AD192" s="60"/>
      <c r="AG192" s="2"/>
      <c r="AH192" s="11"/>
    </row>
    <row r="193" spans="2:34" ht="55.5" customHeight="1" x14ac:dyDescent="0.35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3" t="s">
        <v>164</v>
      </c>
      <c r="T193" s="3" t="s">
        <v>44</v>
      </c>
      <c r="U193" s="14">
        <v>1</v>
      </c>
      <c r="V193" s="14">
        <v>1</v>
      </c>
      <c r="W193" s="14">
        <v>1</v>
      </c>
      <c r="X193" s="14">
        <v>1</v>
      </c>
      <c r="Y193" s="14">
        <v>1</v>
      </c>
      <c r="Z193" s="53">
        <v>1</v>
      </c>
      <c r="AA193" s="53">
        <v>1</v>
      </c>
      <c r="AB193" s="14">
        <v>2020</v>
      </c>
      <c r="AD193" s="60"/>
      <c r="AG193" s="2"/>
      <c r="AH193" s="11"/>
    </row>
    <row r="194" spans="2:34" ht="75" x14ac:dyDescent="0.35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3" t="s">
        <v>165</v>
      </c>
      <c r="T194" s="3" t="s">
        <v>16</v>
      </c>
      <c r="U194" s="15">
        <v>13</v>
      </c>
      <c r="V194" s="15">
        <v>14</v>
      </c>
      <c r="W194" s="15">
        <v>15</v>
      </c>
      <c r="X194" s="15">
        <v>16</v>
      </c>
      <c r="Y194" s="15">
        <v>17</v>
      </c>
      <c r="Z194" s="54">
        <v>17</v>
      </c>
      <c r="AA194" s="54">
        <v>17</v>
      </c>
      <c r="AB194" s="14">
        <v>2020</v>
      </c>
      <c r="AD194" s="60"/>
      <c r="AG194" s="2"/>
      <c r="AH194" s="11"/>
    </row>
    <row r="195" spans="2:34" ht="56.25" x14ac:dyDescent="0.3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3" t="s">
        <v>166</v>
      </c>
      <c r="T195" s="3" t="s">
        <v>44</v>
      </c>
      <c r="U195" s="14">
        <v>1</v>
      </c>
      <c r="V195" s="14">
        <v>1</v>
      </c>
      <c r="W195" s="14">
        <v>1</v>
      </c>
      <c r="X195" s="14">
        <v>1</v>
      </c>
      <c r="Y195" s="14">
        <v>1</v>
      </c>
      <c r="Z195" s="53">
        <v>1</v>
      </c>
      <c r="AA195" s="53">
        <v>1</v>
      </c>
      <c r="AB195" s="14">
        <v>2020</v>
      </c>
      <c r="AD195" s="60"/>
      <c r="AG195" s="2"/>
      <c r="AH195" s="11"/>
    </row>
    <row r="196" spans="2:34" ht="56.25" x14ac:dyDescent="0.3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3" t="s">
        <v>167</v>
      </c>
      <c r="T196" s="3" t="s">
        <v>28</v>
      </c>
      <c r="U196" s="14">
        <v>50</v>
      </c>
      <c r="V196" s="14">
        <v>230</v>
      </c>
      <c r="W196" s="14">
        <v>235</v>
      </c>
      <c r="X196" s="14">
        <v>800</v>
      </c>
      <c r="Y196" s="14">
        <v>800</v>
      </c>
      <c r="Z196" s="53">
        <v>800</v>
      </c>
      <c r="AA196" s="53">
        <v>800</v>
      </c>
      <c r="AB196" s="14">
        <v>2020</v>
      </c>
      <c r="AG196" s="2"/>
      <c r="AH196" s="11"/>
    </row>
    <row r="197" spans="2:34" x14ac:dyDescent="0.3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8" t="s">
        <v>168</v>
      </c>
      <c r="T197" s="126" t="s">
        <v>12</v>
      </c>
      <c r="U197" s="26">
        <f t="shared" ref="U197:AA197" si="20">U198+U199</f>
        <v>7810.9000000000005</v>
      </c>
      <c r="V197" s="26">
        <f t="shared" si="20"/>
        <v>0</v>
      </c>
      <c r="W197" s="26">
        <f t="shared" si="20"/>
        <v>0</v>
      </c>
      <c r="X197" s="26">
        <f t="shared" si="20"/>
        <v>0</v>
      </c>
      <c r="Y197" s="26">
        <f t="shared" si="20"/>
        <v>0</v>
      </c>
      <c r="Z197" s="61">
        <f t="shared" si="20"/>
        <v>0</v>
      </c>
      <c r="AA197" s="61">
        <f t="shared" si="20"/>
        <v>7810.9000000000005</v>
      </c>
      <c r="AB197" s="14">
        <v>2015</v>
      </c>
      <c r="AG197" s="2"/>
      <c r="AH197" s="11"/>
    </row>
    <row r="198" spans="2:34" x14ac:dyDescent="0.35">
      <c r="B198" s="12">
        <v>0</v>
      </c>
      <c r="C198" s="12">
        <v>1</v>
      </c>
      <c r="D198" s="12">
        <v>1</v>
      </c>
      <c r="E198" s="12">
        <v>0</v>
      </c>
      <c r="F198" s="12">
        <v>7</v>
      </c>
      <c r="G198" s="12">
        <v>0</v>
      </c>
      <c r="H198" s="12">
        <v>2</v>
      </c>
      <c r="I198" s="12">
        <v>0</v>
      </c>
      <c r="J198" s="12">
        <v>1</v>
      </c>
      <c r="K198" s="12">
        <v>2</v>
      </c>
      <c r="L198" s="12">
        <v>7</v>
      </c>
      <c r="M198" s="12">
        <v>4</v>
      </c>
      <c r="N198" s="12">
        <v>6</v>
      </c>
      <c r="O198" s="12">
        <v>1</v>
      </c>
      <c r="P198" s="12">
        <v>0</v>
      </c>
      <c r="Q198" s="12">
        <v>0</v>
      </c>
      <c r="R198" s="12">
        <v>0</v>
      </c>
      <c r="S198" s="161"/>
      <c r="T198" s="139"/>
      <c r="U198" s="26">
        <v>2343.3000000000002</v>
      </c>
      <c r="V198" s="26">
        <v>0</v>
      </c>
      <c r="W198" s="26">
        <v>0</v>
      </c>
      <c r="X198" s="26">
        <v>0</v>
      </c>
      <c r="Y198" s="26">
        <v>0</v>
      </c>
      <c r="Z198" s="61">
        <v>0</v>
      </c>
      <c r="AA198" s="61">
        <f>U198</f>
        <v>2343.3000000000002</v>
      </c>
      <c r="AB198" s="14">
        <v>2015</v>
      </c>
      <c r="AG198" s="2"/>
      <c r="AH198" s="11"/>
    </row>
    <row r="199" spans="2:34" ht="15.75" customHeight="1" x14ac:dyDescent="0.35">
      <c r="B199" s="12">
        <v>0</v>
      </c>
      <c r="C199" s="12">
        <v>1</v>
      </c>
      <c r="D199" s="12">
        <v>1</v>
      </c>
      <c r="E199" s="12">
        <v>0</v>
      </c>
      <c r="F199" s="12">
        <v>7</v>
      </c>
      <c r="G199" s="12">
        <v>0</v>
      </c>
      <c r="H199" s="12">
        <v>2</v>
      </c>
      <c r="I199" s="12">
        <v>0</v>
      </c>
      <c r="J199" s="12">
        <v>1</v>
      </c>
      <c r="K199" s="12">
        <v>2</v>
      </c>
      <c r="L199" s="12">
        <v>5</v>
      </c>
      <c r="M199" s="12">
        <v>0</v>
      </c>
      <c r="N199" s="12">
        <v>2</v>
      </c>
      <c r="O199" s="12">
        <v>7</v>
      </c>
      <c r="P199" s="12">
        <v>0</v>
      </c>
      <c r="Q199" s="12">
        <v>0</v>
      </c>
      <c r="R199" s="12">
        <v>0</v>
      </c>
      <c r="S199" s="129"/>
      <c r="T199" s="127"/>
      <c r="U199" s="26">
        <v>5467.6</v>
      </c>
      <c r="V199" s="26">
        <v>0</v>
      </c>
      <c r="W199" s="26">
        <v>0</v>
      </c>
      <c r="X199" s="26">
        <v>0</v>
      </c>
      <c r="Y199" s="26">
        <v>0</v>
      </c>
      <c r="Z199" s="61">
        <v>0</v>
      </c>
      <c r="AA199" s="61">
        <f>U199</f>
        <v>5467.6</v>
      </c>
      <c r="AB199" s="14">
        <v>2015</v>
      </c>
      <c r="AG199" s="2"/>
      <c r="AH199" s="11"/>
    </row>
    <row r="200" spans="2:34" ht="79.5" customHeight="1" x14ac:dyDescent="0.35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3" t="s">
        <v>169</v>
      </c>
      <c r="T200" s="3" t="s">
        <v>32</v>
      </c>
      <c r="U200" s="14">
        <v>6</v>
      </c>
      <c r="V200" s="14">
        <v>0</v>
      </c>
      <c r="W200" s="14">
        <v>0</v>
      </c>
      <c r="X200" s="14">
        <v>0</v>
      </c>
      <c r="Y200" s="14">
        <v>0</v>
      </c>
      <c r="Z200" s="53">
        <v>0</v>
      </c>
      <c r="AA200" s="53">
        <f>SUM(U200:Z200)</f>
        <v>6</v>
      </c>
      <c r="AB200" s="14">
        <v>2015</v>
      </c>
      <c r="AG200" s="2"/>
      <c r="AH200" s="11"/>
    </row>
    <row r="201" spans="2:34" ht="67.5" customHeight="1" x14ac:dyDescent="0.35">
      <c r="B201" s="12">
        <v>0</v>
      </c>
      <c r="C201" s="12">
        <v>1</v>
      </c>
      <c r="D201" s="12">
        <v>1</v>
      </c>
      <c r="E201" s="12">
        <v>0</v>
      </c>
      <c r="F201" s="12">
        <v>7</v>
      </c>
      <c r="G201" s="12">
        <v>0</v>
      </c>
      <c r="H201" s="12">
        <v>9</v>
      </c>
      <c r="I201" s="12">
        <v>0</v>
      </c>
      <c r="J201" s="12">
        <v>1</v>
      </c>
      <c r="K201" s="12">
        <v>2</v>
      </c>
      <c r="L201" s="12">
        <v>0</v>
      </c>
      <c r="M201" s="12">
        <v>5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8" t="s">
        <v>170</v>
      </c>
      <c r="T201" s="19" t="s">
        <v>12</v>
      </c>
      <c r="U201" s="20">
        <f t="shared" ref="U201:AA201" si="21">U204+U207</f>
        <v>110</v>
      </c>
      <c r="V201" s="20">
        <f t="shared" si="21"/>
        <v>100</v>
      </c>
      <c r="W201" s="20">
        <f t="shared" si="21"/>
        <v>100</v>
      </c>
      <c r="X201" s="20">
        <f t="shared" si="21"/>
        <v>100</v>
      </c>
      <c r="Y201" s="20">
        <f t="shared" si="21"/>
        <v>70</v>
      </c>
      <c r="Z201" s="63">
        <f t="shared" si="21"/>
        <v>70</v>
      </c>
      <c r="AA201" s="63">
        <f t="shared" si="21"/>
        <v>550</v>
      </c>
      <c r="AB201" s="22">
        <v>2020</v>
      </c>
      <c r="AG201" s="2"/>
      <c r="AH201" s="11"/>
    </row>
    <row r="202" spans="2:34" ht="37.5" x14ac:dyDescent="0.35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3" t="s">
        <v>171</v>
      </c>
      <c r="T202" s="3" t="s">
        <v>16</v>
      </c>
      <c r="U202" s="14">
        <v>99.1</v>
      </c>
      <c r="V202" s="14">
        <v>99.2</v>
      </c>
      <c r="W202" s="14">
        <v>99.3</v>
      </c>
      <c r="X202" s="14">
        <v>99.4</v>
      </c>
      <c r="Y202" s="14">
        <v>99.5</v>
      </c>
      <c r="Z202" s="53">
        <v>99.6</v>
      </c>
      <c r="AA202" s="53">
        <v>99.6</v>
      </c>
      <c r="AB202" s="14">
        <v>2020</v>
      </c>
      <c r="AG202" s="2"/>
      <c r="AH202" s="11"/>
    </row>
    <row r="203" spans="2:34" ht="56.25" x14ac:dyDescent="0.35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3" t="s">
        <v>172</v>
      </c>
      <c r="T203" s="3" t="s">
        <v>16</v>
      </c>
      <c r="U203" s="14">
        <v>95.1</v>
      </c>
      <c r="V203" s="14">
        <v>97.8</v>
      </c>
      <c r="W203" s="14">
        <v>97.9</v>
      </c>
      <c r="X203" s="14">
        <v>97.9</v>
      </c>
      <c r="Y203" s="14">
        <v>97.9</v>
      </c>
      <c r="Z203" s="53">
        <v>0</v>
      </c>
      <c r="AA203" s="53">
        <v>97.9</v>
      </c>
      <c r="AB203" s="16">
        <v>2019</v>
      </c>
      <c r="AC203" s="79"/>
      <c r="AG203" s="2"/>
      <c r="AH203" s="11"/>
    </row>
    <row r="204" spans="2:34" ht="37.5" x14ac:dyDescent="0.35">
      <c r="B204" s="12">
        <v>0</v>
      </c>
      <c r="C204" s="12">
        <v>1</v>
      </c>
      <c r="D204" s="12">
        <v>1</v>
      </c>
      <c r="E204" s="12">
        <v>0</v>
      </c>
      <c r="F204" s="12">
        <v>7</v>
      </c>
      <c r="G204" s="12">
        <v>0</v>
      </c>
      <c r="H204" s="12">
        <v>9</v>
      </c>
      <c r="I204" s="12">
        <v>0</v>
      </c>
      <c r="J204" s="12">
        <v>1</v>
      </c>
      <c r="K204" s="12">
        <v>2</v>
      </c>
      <c r="L204" s="12">
        <v>0</v>
      </c>
      <c r="M204" s="12">
        <v>5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3" t="s">
        <v>173</v>
      </c>
      <c r="T204" s="3" t="s">
        <v>12</v>
      </c>
      <c r="U204" s="30">
        <v>100</v>
      </c>
      <c r="V204" s="30">
        <v>100</v>
      </c>
      <c r="W204" s="30">
        <v>0</v>
      </c>
      <c r="X204" s="30">
        <v>100</v>
      </c>
      <c r="Y204" s="30">
        <v>70</v>
      </c>
      <c r="Z204" s="56">
        <v>70</v>
      </c>
      <c r="AA204" s="56">
        <f>U204+V204+W204+X204+Y204+Z204</f>
        <v>440</v>
      </c>
      <c r="AB204" s="16">
        <v>2020</v>
      </c>
      <c r="AG204" s="2"/>
      <c r="AH204" s="11"/>
    </row>
    <row r="205" spans="2:34" ht="18.75" customHeight="1" x14ac:dyDescent="0.35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3" t="s">
        <v>174</v>
      </c>
      <c r="T205" s="3" t="s">
        <v>32</v>
      </c>
      <c r="U205" s="14">
        <v>12</v>
      </c>
      <c r="V205" s="14">
        <v>12</v>
      </c>
      <c r="W205" s="14">
        <v>12</v>
      </c>
      <c r="X205" s="14">
        <v>12</v>
      </c>
      <c r="Y205" s="14">
        <v>12</v>
      </c>
      <c r="Z205" s="53">
        <v>13</v>
      </c>
      <c r="AA205" s="53">
        <v>13</v>
      </c>
      <c r="AB205" s="16">
        <v>2020</v>
      </c>
      <c r="AG205" s="2"/>
      <c r="AH205" s="11"/>
    </row>
    <row r="206" spans="2:34" ht="37.5" x14ac:dyDescent="0.35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3" t="s">
        <v>175</v>
      </c>
      <c r="T206" s="3" t="s">
        <v>16</v>
      </c>
      <c r="U206" s="14">
        <v>99.1</v>
      </c>
      <c r="V206" s="14">
        <v>99.2</v>
      </c>
      <c r="W206" s="14">
        <v>99.3</v>
      </c>
      <c r="X206" s="14">
        <v>99.4</v>
      </c>
      <c r="Y206" s="14" t="s">
        <v>176</v>
      </c>
      <c r="Z206" s="53" t="s">
        <v>177</v>
      </c>
      <c r="AA206" s="53" t="s">
        <v>177</v>
      </c>
      <c r="AB206" s="16">
        <v>2020</v>
      </c>
      <c r="AC206" s="81"/>
      <c r="AG206" s="2"/>
      <c r="AH206" s="11"/>
    </row>
    <row r="207" spans="2:34" ht="56.25" x14ac:dyDescent="0.35">
      <c r="B207" s="12">
        <v>0</v>
      </c>
      <c r="C207" s="12">
        <v>1</v>
      </c>
      <c r="D207" s="12">
        <v>1</v>
      </c>
      <c r="E207" s="12">
        <v>0</v>
      </c>
      <c r="F207" s="12">
        <v>7</v>
      </c>
      <c r="G207" s="12">
        <v>0</v>
      </c>
      <c r="H207" s="12">
        <v>9</v>
      </c>
      <c r="I207" s="12">
        <v>0</v>
      </c>
      <c r="J207" s="12">
        <v>1</v>
      </c>
      <c r="K207" s="12">
        <v>2</v>
      </c>
      <c r="L207" s="12">
        <v>0</v>
      </c>
      <c r="M207" s="12">
        <v>5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3" t="s">
        <v>178</v>
      </c>
      <c r="T207" s="3" t="s">
        <v>12</v>
      </c>
      <c r="U207" s="30">
        <v>10</v>
      </c>
      <c r="V207" s="30">
        <v>0</v>
      </c>
      <c r="W207" s="30">
        <v>100</v>
      </c>
      <c r="X207" s="30">
        <v>0</v>
      </c>
      <c r="Y207" s="30">
        <v>0</v>
      </c>
      <c r="Z207" s="56">
        <v>0</v>
      </c>
      <c r="AA207" s="56">
        <f>U207+V207+W207+X207+Y207+Z207</f>
        <v>110</v>
      </c>
      <c r="AB207" s="16">
        <v>2017</v>
      </c>
      <c r="AG207" s="2"/>
      <c r="AH207" s="11"/>
    </row>
    <row r="208" spans="2:34" ht="37.5" x14ac:dyDescent="0.35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3" t="s">
        <v>179</v>
      </c>
      <c r="T208" s="3" t="s">
        <v>32</v>
      </c>
      <c r="U208" s="14">
        <v>29</v>
      </c>
      <c r="V208" s="14">
        <v>26</v>
      </c>
      <c r="W208" s="14">
        <v>28</v>
      </c>
      <c r="X208" s="14">
        <v>34</v>
      </c>
      <c r="Y208" s="14">
        <v>34</v>
      </c>
      <c r="Z208" s="53">
        <v>34</v>
      </c>
      <c r="AA208" s="53">
        <v>34</v>
      </c>
      <c r="AB208" s="16">
        <v>2020</v>
      </c>
      <c r="AG208" s="2"/>
      <c r="AH208" s="11"/>
    </row>
    <row r="209" spans="2:34" ht="56.25" x14ac:dyDescent="0.35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3" t="s">
        <v>180</v>
      </c>
      <c r="T209" s="3" t="s">
        <v>16</v>
      </c>
      <c r="U209" s="14">
        <v>95.1</v>
      </c>
      <c r="V209" s="14">
        <v>97.8</v>
      </c>
      <c r="W209" s="14">
        <v>97.9</v>
      </c>
      <c r="X209" s="14">
        <v>97.9</v>
      </c>
      <c r="Y209" s="14">
        <v>97.9</v>
      </c>
      <c r="Z209" s="53">
        <v>0</v>
      </c>
      <c r="AA209" s="53">
        <v>97.9</v>
      </c>
      <c r="AB209" s="16">
        <v>2019</v>
      </c>
      <c r="AC209" s="79"/>
      <c r="AG209" s="2"/>
      <c r="AH209" s="11"/>
    </row>
    <row r="210" spans="2:34" ht="37.5" x14ac:dyDescent="0.35">
      <c r="B210" s="12">
        <v>0</v>
      </c>
      <c r="C210" s="12">
        <v>1</v>
      </c>
      <c r="D210" s="12">
        <v>1</v>
      </c>
      <c r="E210" s="12">
        <v>0</v>
      </c>
      <c r="F210" s="12">
        <v>7</v>
      </c>
      <c r="G210" s="12">
        <v>0</v>
      </c>
      <c r="H210" s="12">
        <v>9</v>
      </c>
      <c r="I210" s="12">
        <v>0</v>
      </c>
      <c r="J210" s="12">
        <v>1</v>
      </c>
      <c r="K210" s="12">
        <v>2</v>
      </c>
      <c r="L210" s="12">
        <v>0</v>
      </c>
      <c r="M210" s="12">
        <v>6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8" t="s">
        <v>181</v>
      </c>
      <c r="T210" s="19" t="s">
        <v>12</v>
      </c>
      <c r="U210" s="20">
        <f t="shared" ref="U210:AA210" si="22">U216+U218+U220+U222</f>
        <v>751</v>
      </c>
      <c r="V210" s="20">
        <f t="shared" si="22"/>
        <v>250</v>
      </c>
      <c r="W210" s="20">
        <f t="shared" si="22"/>
        <v>250</v>
      </c>
      <c r="X210" s="20">
        <f t="shared" si="22"/>
        <v>250</v>
      </c>
      <c r="Y210" s="20">
        <f t="shared" si="22"/>
        <v>85</v>
      </c>
      <c r="Z210" s="63">
        <f t="shared" si="22"/>
        <v>85</v>
      </c>
      <c r="AA210" s="63">
        <f t="shared" si="22"/>
        <v>1671</v>
      </c>
      <c r="AB210" s="22">
        <v>2020</v>
      </c>
      <c r="AG210" s="2"/>
      <c r="AH210" s="11"/>
    </row>
    <row r="211" spans="2:34" ht="56.25" x14ac:dyDescent="0.35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3" t="s">
        <v>182</v>
      </c>
      <c r="T211" s="3" t="s">
        <v>16</v>
      </c>
      <c r="U211" s="15">
        <v>8</v>
      </c>
      <c r="V211" s="15">
        <v>8</v>
      </c>
      <c r="W211" s="15">
        <v>8</v>
      </c>
      <c r="X211" s="15">
        <v>8</v>
      </c>
      <c r="Y211" s="15">
        <v>8</v>
      </c>
      <c r="Z211" s="54">
        <v>10</v>
      </c>
      <c r="AA211" s="54">
        <v>10</v>
      </c>
      <c r="AB211" s="14">
        <v>2020</v>
      </c>
      <c r="AC211" s="87"/>
      <c r="AG211" s="2"/>
      <c r="AH211" s="11"/>
    </row>
    <row r="212" spans="2:34" ht="79.5" customHeight="1" x14ac:dyDescent="0.35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3" t="s">
        <v>183</v>
      </c>
      <c r="T212" s="3" t="s">
        <v>28</v>
      </c>
      <c r="U212" s="23">
        <v>1788</v>
      </c>
      <c r="V212" s="23">
        <v>2700</v>
      </c>
      <c r="W212" s="23">
        <v>2550</v>
      </c>
      <c r="X212" s="23">
        <v>2600</v>
      </c>
      <c r="Y212" s="24">
        <v>2600</v>
      </c>
      <c r="Z212" s="55">
        <v>2100</v>
      </c>
      <c r="AA212" s="55">
        <f>SUM(U212:Z212)</f>
        <v>14338</v>
      </c>
      <c r="AB212" s="53">
        <v>2020</v>
      </c>
      <c r="AD212" s="60"/>
      <c r="AG212" s="2"/>
      <c r="AH212" s="11"/>
    </row>
    <row r="213" spans="2:34" ht="39" customHeight="1" x14ac:dyDescent="0.3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3" t="s">
        <v>184</v>
      </c>
      <c r="T213" s="3" t="s">
        <v>28</v>
      </c>
      <c r="U213" s="23">
        <v>220</v>
      </c>
      <c r="V213" s="23">
        <v>242</v>
      </c>
      <c r="W213" s="23">
        <v>244</v>
      </c>
      <c r="X213" s="23">
        <v>256</v>
      </c>
      <c r="Y213" s="24">
        <v>268</v>
      </c>
      <c r="Z213" s="55">
        <v>277</v>
      </c>
      <c r="AA213" s="55">
        <f>SUM(U213:Z213)</f>
        <v>1507</v>
      </c>
      <c r="AB213" s="14">
        <v>2020</v>
      </c>
      <c r="AD213" s="60"/>
      <c r="AG213" s="2"/>
      <c r="AH213" s="11"/>
    </row>
    <row r="214" spans="2:34" ht="37.5" x14ac:dyDescent="0.3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3" t="s">
        <v>185</v>
      </c>
      <c r="T214" s="3" t="s">
        <v>28</v>
      </c>
      <c r="U214" s="23">
        <v>480</v>
      </c>
      <c r="V214" s="23">
        <v>509</v>
      </c>
      <c r="W214" s="23">
        <v>538</v>
      </c>
      <c r="X214" s="23">
        <v>1100</v>
      </c>
      <c r="Y214" s="24">
        <v>961</v>
      </c>
      <c r="Z214" s="55">
        <v>1120</v>
      </c>
      <c r="AA214" s="55">
        <f>SUM(U214:Z214)</f>
        <v>4708</v>
      </c>
      <c r="AB214" s="14">
        <v>2020</v>
      </c>
      <c r="AD214" s="60"/>
      <c r="AG214" s="2"/>
      <c r="AH214" s="11"/>
    </row>
    <row r="215" spans="2:34" ht="37.5" x14ac:dyDescent="0.3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3" t="s">
        <v>186</v>
      </c>
      <c r="T215" s="3" t="s">
        <v>28</v>
      </c>
      <c r="U215" s="23">
        <v>65</v>
      </c>
      <c r="V215" s="23">
        <v>65</v>
      </c>
      <c r="W215" s="23">
        <v>65</v>
      </c>
      <c r="X215" s="23">
        <v>79</v>
      </c>
      <c r="Y215" s="24">
        <v>79</v>
      </c>
      <c r="Z215" s="55">
        <v>20</v>
      </c>
      <c r="AA215" s="55">
        <f>SUM(U215:Z215)</f>
        <v>373</v>
      </c>
      <c r="AB215" s="14">
        <v>2020</v>
      </c>
      <c r="AD215" s="60"/>
      <c r="AG215" s="2"/>
      <c r="AH215" s="11"/>
    </row>
    <row r="216" spans="2:34" ht="56.25" x14ac:dyDescent="0.35">
      <c r="B216" s="12">
        <v>0</v>
      </c>
      <c r="C216" s="12">
        <v>1</v>
      </c>
      <c r="D216" s="12">
        <v>1</v>
      </c>
      <c r="E216" s="12">
        <v>0</v>
      </c>
      <c r="F216" s="12">
        <v>7</v>
      </c>
      <c r="G216" s="12">
        <v>0</v>
      </c>
      <c r="H216" s="12">
        <v>9</v>
      </c>
      <c r="I216" s="12">
        <v>0</v>
      </c>
      <c r="J216" s="12">
        <v>1</v>
      </c>
      <c r="K216" s="12">
        <v>2</v>
      </c>
      <c r="L216" s="12">
        <v>0</v>
      </c>
      <c r="M216" s="12">
        <v>6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3" t="s">
        <v>187</v>
      </c>
      <c r="T216" s="3" t="s">
        <v>12</v>
      </c>
      <c r="U216" s="30">
        <v>350</v>
      </c>
      <c r="V216" s="30">
        <v>0</v>
      </c>
      <c r="W216" s="30">
        <v>0</v>
      </c>
      <c r="X216" s="30">
        <v>0</v>
      </c>
      <c r="Y216" s="31">
        <v>0</v>
      </c>
      <c r="Z216" s="56">
        <v>0</v>
      </c>
      <c r="AA216" s="56">
        <f>U216+V216+W216+X216+Y216+Z216</f>
        <v>350</v>
      </c>
      <c r="AB216" s="14">
        <v>2015</v>
      </c>
      <c r="AC216" s="79"/>
      <c r="AD216" s="60"/>
      <c r="AG216" s="2"/>
      <c r="AH216" s="11"/>
    </row>
    <row r="217" spans="2:34" ht="56.25" x14ac:dyDescent="0.35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3" t="s">
        <v>188</v>
      </c>
      <c r="T217" s="3" t="s">
        <v>16</v>
      </c>
      <c r="U217" s="15">
        <v>8</v>
      </c>
      <c r="V217" s="15">
        <v>8</v>
      </c>
      <c r="W217" s="15">
        <v>8</v>
      </c>
      <c r="X217" s="15">
        <v>8</v>
      </c>
      <c r="Y217" s="17">
        <v>8</v>
      </c>
      <c r="Z217" s="54">
        <v>10</v>
      </c>
      <c r="AA217" s="54">
        <v>10</v>
      </c>
      <c r="AB217" s="14">
        <v>2020</v>
      </c>
      <c r="AC217" s="87"/>
      <c r="AG217" s="2"/>
      <c r="AH217" s="11"/>
    </row>
    <row r="218" spans="2:34" ht="174" customHeight="1" x14ac:dyDescent="0.35">
      <c r="B218" s="12">
        <v>0</v>
      </c>
      <c r="C218" s="12">
        <v>1</v>
      </c>
      <c r="D218" s="12">
        <v>1</v>
      </c>
      <c r="E218" s="12">
        <v>0</v>
      </c>
      <c r="F218" s="12">
        <v>7</v>
      </c>
      <c r="G218" s="12">
        <v>0</v>
      </c>
      <c r="H218" s="12">
        <v>9</v>
      </c>
      <c r="I218" s="12">
        <v>0</v>
      </c>
      <c r="J218" s="12">
        <v>1</v>
      </c>
      <c r="K218" s="12">
        <v>2</v>
      </c>
      <c r="L218" s="12">
        <v>0</v>
      </c>
      <c r="M218" s="12">
        <v>6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3" t="s">
        <v>189</v>
      </c>
      <c r="T218" s="3" t="s">
        <v>12</v>
      </c>
      <c r="U218" s="26">
        <v>277</v>
      </c>
      <c r="V218" s="26">
        <v>250</v>
      </c>
      <c r="W218" s="26">
        <v>250</v>
      </c>
      <c r="X218" s="26">
        <v>250</v>
      </c>
      <c r="Y218" s="26">
        <v>85</v>
      </c>
      <c r="Z218" s="61">
        <v>85</v>
      </c>
      <c r="AA218" s="61">
        <f>U218+V218+W218+X218+Y218+Z218</f>
        <v>1197</v>
      </c>
      <c r="AB218" s="14">
        <v>2020</v>
      </c>
      <c r="AD218" s="60"/>
      <c r="AG218" s="2"/>
      <c r="AH218" s="11"/>
    </row>
    <row r="219" spans="2:34" ht="85.5" customHeight="1" x14ac:dyDescent="0.35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3" t="s">
        <v>190</v>
      </c>
      <c r="T219" s="3" t="s">
        <v>28</v>
      </c>
      <c r="U219" s="23">
        <v>1788</v>
      </c>
      <c r="V219" s="23">
        <v>2700</v>
      </c>
      <c r="W219" s="23">
        <v>2550</v>
      </c>
      <c r="X219" s="23">
        <v>2600</v>
      </c>
      <c r="Y219" s="23">
        <v>2600</v>
      </c>
      <c r="Z219" s="55">
        <v>2100</v>
      </c>
      <c r="AA219" s="55">
        <f>SUM(U219:Z219)</f>
        <v>14338</v>
      </c>
      <c r="AB219" s="53">
        <v>2020</v>
      </c>
      <c r="AD219" s="60"/>
      <c r="AG219" s="2"/>
      <c r="AH219" s="11"/>
    </row>
    <row r="220" spans="2:34" ht="60.75" customHeight="1" x14ac:dyDescent="0.35">
      <c r="B220" s="12">
        <v>0</v>
      </c>
      <c r="C220" s="12">
        <v>1</v>
      </c>
      <c r="D220" s="12">
        <v>1</v>
      </c>
      <c r="E220" s="12">
        <v>0</v>
      </c>
      <c r="F220" s="12">
        <v>7</v>
      </c>
      <c r="G220" s="12">
        <v>0</v>
      </c>
      <c r="H220" s="12">
        <v>9</v>
      </c>
      <c r="I220" s="12">
        <v>0</v>
      </c>
      <c r="J220" s="12">
        <v>1</v>
      </c>
      <c r="K220" s="12">
        <v>2</v>
      </c>
      <c r="L220" s="12">
        <v>0</v>
      </c>
      <c r="M220" s="12">
        <v>6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3" t="s">
        <v>191</v>
      </c>
      <c r="T220" s="3" t="s">
        <v>12</v>
      </c>
      <c r="U220" s="30">
        <v>81</v>
      </c>
      <c r="V220" s="30">
        <v>0</v>
      </c>
      <c r="W220" s="30">
        <v>0</v>
      </c>
      <c r="X220" s="30">
        <v>0</v>
      </c>
      <c r="Y220" s="30">
        <v>0</v>
      </c>
      <c r="Z220" s="56">
        <v>0</v>
      </c>
      <c r="AA220" s="56">
        <f>U220+V220+W220+X220+Y220+Z220</f>
        <v>81</v>
      </c>
      <c r="AB220" s="14">
        <v>2015</v>
      </c>
      <c r="AD220" s="60"/>
      <c r="AG220" s="2"/>
      <c r="AH220" s="11"/>
    </row>
    <row r="221" spans="2:34" ht="37.5" x14ac:dyDescent="0.35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3" t="s">
        <v>192</v>
      </c>
      <c r="T221" s="3" t="s">
        <v>28</v>
      </c>
      <c r="U221" s="14">
        <v>220</v>
      </c>
      <c r="V221" s="14">
        <v>242</v>
      </c>
      <c r="W221" s="14">
        <v>244</v>
      </c>
      <c r="X221" s="14">
        <v>256</v>
      </c>
      <c r="Y221" s="16">
        <v>268</v>
      </c>
      <c r="Z221" s="53">
        <v>277</v>
      </c>
      <c r="AA221" s="55">
        <f>SUM(U221:Z221)</f>
        <v>1507</v>
      </c>
      <c r="AB221" s="14">
        <v>2020</v>
      </c>
      <c r="AD221" s="60"/>
      <c r="AG221" s="2"/>
      <c r="AH221" s="11"/>
    </row>
    <row r="222" spans="2:34" ht="37.5" x14ac:dyDescent="0.35">
      <c r="B222" s="12">
        <v>0</v>
      </c>
      <c r="C222" s="12">
        <v>1</v>
      </c>
      <c r="D222" s="12">
        <v>1</v>
      </c>
      <c r="E222" s="12">
        <v>0</v>
      </c>
      <c r="F222" s="12">
        <v>7</v>
      </c>
      <c r="G222" s="12">
        <v>0</v>
      </c>
      <c r="H222" s="12">
        <v>9</v>
      </c>
      <c r="I222" s="12">
        <v>0</v>
      </c>
      <c r="J222" s="12">
        <v>1</v>
      </c>
      <c r="K222" s="12">
        <v>2</v>
      </c>
      <c r="L222" s="12">
        <v>0</v>
      </c>
      <c r="M222" s="12">
        <v>6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3" t="s">
        <v>193</v>
      </c>
      <c r="T222" s="3" t="s">
        <v>12</v>
      </c>
      <c r="U222" s="30">
        <v>43</v>
      </c>
      <c r="V222" s="30">
        <v>0</v>
      </c>
      <c r="W222" s="30">
        <v>0</v>
      </c>
      <c r="X222" s="30">
        <v>0</v>
      </c>
      <c r="Y222" s="31">
        <v>0</v>
      </c>
      <c r="Z222" s="56">
        <v>0</v>
      </c>
      <c r="AA222" s="56">
        <f>U222+V222+W222+X222+Y222+Z222</f>
        <v>43</v>
      </c>
      <c r="AB222" s="14">
        <v>2015</v>
      </c>
      <c r="AD222" s="60"/>
      <c r="AG222" s="2"/>
      <c r="AH222" s="11"/>
    </row>
    <row r="223" spans="2:34" ht="37.5" x14ac:dyDescent="0.35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3" t="s">
        <v>194</v>
      </c>
      <c r="T223" s="3" t="s">
        <v>28</v>
      </c>
      <c r="U223" s="14">
        <v>279</v>
      </c>
      <c r="V223" s="14">
        <v>280</v>
      </c>
      <c r="W223" s="14">
        <v>290</v>
      </c>
      <c r="X223" s="14">
        <v>500</v>
      </c>
      <c r="Y223" s="16">
        <v>380</v>
      </c>
      <c r="Z223" s="53">
        <v>485</v>
      </c>
      <c r="AA223" s="55">
        <f>SUM(U223:Z223)</f>
        <v>2214</v>
      </c>
      <c r="AB223" s="14">
        <v>2020</v>
      </c>
      <c r="AD223" s="60"/>
      <c r="AG223" s="2"/>
      <c r="AH223" s="11"/>
    </row>
    <row r="224" spans="2:34" ht="37.5" x14ac:dyDescent="0.35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3" t="s">
        <v>195</v>
      </c>
      <c r="T224" s="3" t="s">
        <v>44</v>
      </c>
      <c r="U224" s="14">
        <v>1</v>
      </c>
      <c r="V224" s="14">
        <v>1</v>
      </c>
      <c r="W224" s="14">
        <v>1</v>
      </c>
      <c r="X224" s="14">
        <v>1</v>
      </c>
      <c r="Y224" s="16">
        <v>1</v>
      </c>
      <c r="Z224" s="53">
        <v>1</v>
      </c>
      <c r="AA224" s="53">
        <v>1</v>
      </c>
      <c r="AB224" s="14">
        <v>2020</v>
      </c>
      <c r="AD224" s="60"/>
      <c r="AG224" s="2"/>
      <c r="AH224" s="11"/>
    </row>
    <row r="225" spans="2:34" ht="37.5" x14ac:dyDescent="0.35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3" t="s">
        <v>196</v>
      </c>
      <c r="T225" s="3" t="s">
        <v>28</v>
      </c>
      <c r="U225" s="14">
        <v>65</v>
      </c>
      <c r="V225" s="14">
        <v>65</v>
      </c>
      <c r="W225" s="14">
        <v>65</v>
      </c>
      <c r="X225" s="14">
        <v>79</v>
      </c>
      <c r="Y225" s="16">
        <v>79</v>
      </c>
      <c r="Z225" s="53">
        <v>20</v>
      </c>
      <c r="AA225" s="53">
        <f>SUM(U225:Z225)</f>
        <v>373</v>
      </c>
      <c r="AB225" s="14">
        <v>2020</v>
      </c>
      <c r="AD225" s="60"/>
      <c r="AG225" s="2"/>
      <c r="AH225" s="11"/>
    </row>
    <row r="226" spans="2:34" ht="56.25" x14ac:dyDescent="0.35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3" t="s">
        <v>197</v>
      </c>
      <c r="T226" s="3" t="s">
        <v>44</v>
      </c>
      <c r="U226" s="14">
        <v>1</v>
      </c>
      <c r="V226" s="14">
        <v>1</v>
      </c>
      <c r="W226" s="14">
        <v>1</v>
      </c>
      <c r="X226" s="14">
        <v>1</v>
      </c>
      <c r="Y226" s="16">
        <v>1</v>
      </c>
      <c r="Z226" s="53">
        <v>1</v>
      </c>
      <c r="AA226" s="53">
        <v>1</v>
      </c>
      <c r="AB226" s="14">
        <v>2020</v>
      </c>
      <c r="AD226" s="60"/>
      <c r="AG226" s="2"/>
      <c r="AH226" s="11"/>
    </row>
    <row r="227" spans="2:34" ht="37.5" x14ac:dyDescent="0.35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3" t="s">
        <v>194</v>
      </c>
      <c r="T227" s="3" t="s">
        <v>28</v>
      </c>
      <c r="U227" s="14">
        <v>40</v>
      </c>
      <c r="V227" s="14">
        <v>60</v>
      </c>
      <c r="W227" s="14">
        <v>70</v>
      </c>
      <c r="X227" s="14">
        <v>150</v>
      </c>
      <c r="Y227" s="16">
        <v>153</v>
      </c>
      <c r="Z227" s="53">
        <v>97</v>
      </c>
      <c r="AA227" s="53">
        <f>SUM(U227:Z227)</f>
        <v>570</v>
      </c>
      <c r="AB227" s="14">
        <v>2020</v>
      </c>
      <c r="AD227" s="60"/>
      <c r="AG227" s="2"/>
      <c r="AH227" s="11"/>
    </row>
    <row r="228" spans="2:34" ht="56.25" x14ac:dyDescent="0.35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3" t="s">
        <v>198</v>
      </c>
      <c r="T228" s="3" t="s">
        <v>44</v>
      </c>
      <c r="U228" s="14">
        <v>1</v>
      </c>
      <c r="V228" s="14">
        <v>1</v>
      </c>
      <c r="W228" s="14">
        <v>0</v>
      </c>
      <c r="X228" s="14">
        <v>1</v>
      </c>
      <c r="Y228" s="16">
        <v>1</v>
      </c>
      <c r="Z228" s="53">
        <v>0</v>
      </c>
      <c r="AA228" s="53">
        <v>1</v>
      </c>
      <c r="AB228" s="14">
        <v>2019</v>
      </c>
      <c r="AD228" s="60"/>
      <c r="AG228" s="2"/>
      <c r="AH228" s="11"/>
    </row>
    <row r="229" spans="2:34" ht="37.5" x14ac:dyDescent="0.35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3" t="s">
        <v>194</v>
      </c>
      <c r="T229" s="3" t="s">
        <v>28</v>
      </c>
      <c r="U229" s="14">
        <v>67</v>
      </c>
      <c r="V229" s="14">
        <v>80</v>
      </c>
      <c r="W229" s="14">
        <v>0</v>
      </c>
      <c r="X229" s="14">
        <v>90</v>
      </c>
      <c r="Y229" s="16">
        <v>95</v>
      </c>
      <c r="Z229" s="53">
        <v>0</v>
      </c>
      <c r="AA229" s="53">
        <f>SUM(U229:Z229)</f>
        <v>332</v>
      </c>
      <c r="AB229" s="14">
        <v>2019</v>
      </c>
      <c r="AD229" s="60"/>
      <c r="AG229" s="2"/>
      <c r="AH229" s="11"/>
    </row>
    <row r="230" spans="2:34" ht="56.25" x14ac:dyDescent="0.3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3" t="s">
        <v>199</v>
      </c>
      <c r="T230" s="3" t="s">
        <v>44</v>
      </c>
      <c r="U230" s="14">
        <v>1</v>
      </c>
      <c r="V230" s="14">
        <v>1</v>
      </c>
      <c r="W230" s="14">
        <v>1</v>
      </c>
      <c r="X230" s="14">
        <v>1</v>
      </c>
      <c r="Y230" s="16">
        <v>1</v>
      </c>
      <c r="Z230" s="53">
        <v>1</v>
      </c>
      <c r="AA230" s="53">
        <v>1</v>
      </c>
      <c r="AB230" s="14">
        <v>2020</v>
      </c>
      <c r="AD230" s="60"/>
      <c r="AG230" s="2"/>
      <c r="AH230" s="11"/>
    </row>
    <row r="231" spans="2:34" ht="37.5" x14ac:dyDescent="0.3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3" t="s">
        <v>200</v>
      </c>
      <c r="T231" s="3" t="s">
        <v>28</v>
      </c>
      <c r="U231" s="14">
        <v>29</v>
      </c>
      <c r="V231" s="14">
        <v>130</v>
      </c>
      <c r="W231" s="14">
        <v>130</v>
      </c>
      <c r="X231" s="14">
        <v>130</v>
      </c>
      <c r="Y231" s="16">
        <v>65</v>
      </c>
      <c r="Z231" s="53">
        <v>72</v>
      </c>
      <c r="AA231" s="53">
        <f>SUM(U231:Z231)</f>
        <v>556</v>
      </c>
      <c r="AB231" s="14">
        <v>2020</v>
      </c>
      <c r="AD231" s="60"/>
      <c r="AG231" s="2"/>
      <c r="AH231" s="11"/>
    </row>
    <row r="232" spans="2:34" ht="42.75" customHeight="1" x14ac:dyDescent="0.3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8" t="s">
        <v>201</v>
      </c>
      <c r="T232" s="19" t="s">
        <v>12</v>
      </c>
      <c r="U232" s="29">
        <v>0</v>
      </c>
      <c r="V232" s="29">
        <v>0</v>
      </c>
      <c r="W232" s="29">
        <v>0</v>
      </c>
      <c r="X232" s="29">
        <v>0</v>
      </c>
      <c r="Y232" s="39">
        <v>0</v>
      </c>
      <c r="Z232" s="98">
        <v>0</v>
      </c>
      <c r="AA232" s="98">
        <v>0</v>
      </c>
      <c r="AB232" s="22">
        <v>2020</v>
      </c>
      <c r="AD232" s="60"/>
      <c r="AG232" s="2"/>
      <c r="AH232" s="11"/>
    </row>
    <row r="233" spans="2:34" ht="75" x14ac:dyDescent="0.3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3" t="s">
        <v>202</v>
      </c>
      <c r="T233" s="3" t="s">
        <v>16</v>
      </c>
      <c r="U233" s="14">
        <v>49.5</v>
      </c>
      <c r="V233" s="15">
        <v>100</v>
      </c>
      <c r="W233" s="15">
        <v>100</v>
      </c>
      <c r="X233" s="15">
        <v>100</v>
      </c>
      <c r="Y233" s="15">
        <v>100</v>
      </c>
      <c r="Z233" s="54">
        <v>100</v>
      </c>
      <c r="AA233" s="54">
        <v>100</v>
      </c>
      <c r="AB233" s="14">
        <v>2020</v>
      </c>
      <c r="AD233" s="60"/>
      <c r="AG233" s="2"/>
      <c r="AH233" s="11"/>
    </row>
    <row r="234" spans="2:34" ht="115.5" customHeight="1" x14ac:dyDescent="0.3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3" t="s">
        <v>203</v>
      </c>
      <c r="T234" s="3" t="s">
        <v>32</v>
      </c>
      <c r="U234" s="14">
        <v>2</v>
      </c>
      <c r="V234" s="14">
        <v>2</v>
      </c>
      <c r="W234" s="14">
        <v>2</v>
      </c>
      <c r="X234" s="14">
        <v>2</v>
      </c>
      <c r="Y234" s="14">
        <v>2</v>
      </c>
      <c r="Z234" s="53">
        <v>2</v>
      </c>
      <c r="AA234" s="53" t="s">
        <v>204</v>
      </c>
      <c r="AB234" s="14">
        <v>2020</v>
      </c>
      <c r="AD234" s="60"/>
      <c r="AG234" s="2"/>
      <c r="AH234" s="11"/>
    </row>
    <row r="235" spans="2:34" ht="75" x14ac:dyDescent="0.3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3" t="s">
        <v>205</v>
      </c>
      <c r="T235" s="3" t="s">
        <v>44</v>
      </c>
      <c r="U235" s="14">
        <v>1</v>
      </c>
      <c r="V235" s="14">
        <v>1</v>
      </c>
      <c r="W235" s="14">
        <v>1</v>
      </c>
      <c r="X235" s="14">
        <v>1</v>
      </c>
      <c r="Y235" s="14">
        <v>1</v>
      </c>
      <c r="Z235" s="53">
        <v>1</v>
      </c>
      <c r="AA235" s="53">
        <v>1</v>
      </c>
      <c r="AB235" s="14">
        <v>2020</v>
      </c>
      <c r="AD235" s="60"/>
      <c r="AG235" s="2"/>
      <c r="AH235" s="11"/>
    </row>
    <row r="236" spans="2:34" ht="83.25" customHeight="1" x14ac:dyDescent="0.3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3" t="s">
        <v>206</v>
      </c>
      <c r="T236" s="3" t="s">
        <v>16</v>
      </c>
      <c r="U236" s="14">
        <v>49.5</v>
      </c>
      <c r="V236" s="15">
        <v>100</v>
      </c>
      <c r="W236" s="15">
        <v>100</v>
      </c>
      <c r="X236" s="15">
        <v>100</v>
      </c>
      <c r="Y236" s="15">
        <v>100</v>
      </c>
      <c r="Z236" s="54">
        <v>100</v>
      </c>
      <c r="AA236" s="54">
        <v>100</v>
      </c>
      <c r="AB236" s="14">
        <v>2020</v>
      </c>
      <c r="AD236" s="60"/>
      <c r="AG236" s="2"/>
      <c r="AH236" s="11"/>
    </row>
    <row r="237" spans="2:34" ht="115.5" customHeight="1" x14ac:dyDescent="0.3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3" t="s">
        <v>207</v>
      </c>
      <c r="T237" s="3" t="s">
        <v>44</v>
      </c>
      <c r="U237" s="14">
        <v>1</v>
      </c>
      <c r="V237" s="14">
        <v>1</v>
      </c>
      <c r="W237" s="14">
        <v>1</v>
      </c>
      <c r="X237" s="14">
        <v>1</v>
      </c>
      <c r="Y237" s="14">
        <v>1</v>
      </c>
      <c r="Z237" s="53">
        <v>1</v>
      </c>
      <c r="AA237" s="53">
        <v>1</v>
      </c>
      <c r="AB237" s="14">
        <v>2020</v>
      </c>
      <c r="AD237" s="60"/>
      <c r="AG237" s="2"/>
      <c r="AH237" s="11"/>
    </row>
    <row r="238" spans="2:34" ht="96" customHeight="1" x14ac:dyDescent="0.3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3" t="s">
        <v>208</v>
      </c>
      <c r="T238" s="3" t="s">
        <v>32</v>
      </c>
      <c r="U238" s="14">
        <v>2</v>
      </c>
      <c r="V238" s="14">
        <v>2</v>
      </c>
      <c r="W238" s="14">
        <v>2</v>
      </c>
      <c r="X238" s="14">
        <v>2</v>
      </c>
      <c r="Y238" s="14">
        <v>2</v>
      </c>
      <c r="Z238" s="53">
        <v>2</v>
      </c>
      <c r="AA238" s="53" t="s">
        <v>204</v>
      </c>
      <c r="AB238" s="14">
        <v>2020</v>
      </c>
      <c r="AD238" s="60"/>
      <c r="AG238" s="2"/>
      <c r="AH238" s="11"/>
    </row>
    <row r="239" spans="2:34" ht="37.5" x14ac:dyDescent="0.35">
      <c r="B239" s="12">
        <v>0</v>
      </c>
      <c r="C239" s="12">
        <v>1</v>
      </c>
      <c r="D239" s="12">
        <v>1</v>
      </c>
      <c r="E239" s="12">
        <v>0</v>
      </c>
      <c r="F239" s="12">
        <v>7</v>
      </c>
      <c r="G239" s="12">
        <v>0</v>
      </c>
      <c r="H239" s="12">
        <v>0</v>
      </c>
      <c r="I239" s="12">
        <v>0</v>
      </c>
      <c r="J239" s="12">
        <v>1</v>
      </c>
      <c r="K239" s="12">
        <v>2</v>
      </c>
      <c r="L239" s="12">
        <v>0</v>
      </c>
      <c r="M239" s="12">
        <v>8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8" t="s">
        <v>209</v>
      </c>
      <c r="T239" s="19" t="s">
        <v>12</v>
      </c>
      <c r="U239" s="20">
        <f>U242+U243+U246+U248+U250</f>
        <v>92012</v>
      </c>
      <c r="V239" s="20">
        <f>V242+V243+V246+V248+V250</f>
        <v>62115.9</v>
      </c>
      <c r="W239" s="20">
        <f>W242+W243+W246+W248+W250</f>
        <v>69666.400000000009</v>
      </c>
      <c r="X239" s="20">
        <f>X242+X243+X246+X248+X250</f>
        <v>93791.700000000012</v>
      </c>
      <c r="Y239" s="20">
        <f>Y242+Y243+Y246+Y248+Y250</f>
        <v>96921.3</v>
      </c>
      <c r="Z239" s="63">
        <f>Z242+Z243+Z244+Z246+Z248+Z250</f>
        <v>171891</v>
      </c>
      <c r="AA239" s="63">
        <f>AA242+AA243+AA244+AA246+AA248+AA250</f>
        <v>586398.29999999981</v>
      </c>
      <c r="AB239" s="22">
        <v>2020</v>
      </c>
      <c r="AC239" s="94" t="e">
        <f>AC242+AC243+AC244+AC246+AC248+AC250</f>
        <v>#VALUE!</v>
      </c>
      <c r="AD239" s="60"/>
      <c r="AG239" s="2"/>
      <c r="AH239" s="11"/>
    </row>
    <row r="240" spans="2:34" ht="56.25" x14ac:dyDescent="0.35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3" t="s">
        <v>210</v>
      </c>
      <c r="T240" s="3" t="s">
        <v>16</v>
      </c>
      <c r="U240" s="15">
        <v>75</v>
      </c>
      <c r="V240" s="15">
        <v>76</v>
      </c>
      <c r="W240" s="15">
        <v>77</v>
      </c>
      <c r="X240" s="15">
        <v>78</v>
      </c>
      <c r="Y240" s="15">
        <v>79</v>
      </c>
      <c r="Z240" s="54">
        <v>80</v>
      </c>
      <c r="AA240" s="54">
        <v>80</v>
      </c>
      <c r="AB240" s="14">
        <v>2020</v>
      </c>
      <c r="AD240" s="60"/>
      <c r="AG240" s="2"/>
      <c r="AH240" s="11"/>
    </row>
    <row r="241" spans="2:34" ht="37.5" x14ac:dyDescent="0.3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3" t="s">
        <v>211</v>
      </c>
      <c r="T241" s="3" t="s">
        <v>32</v>
      </c>
      <c r="U241" s="14">
        <v>1</v>
      </c>
      <c r="V241" s="14">
        <v>1</v>
      </c>
      <c r="W241" s="14">
        <v>1</v>
      </c>
      <c r="X241" s="14">
        <v>0</v>
      </c>
      <c r="Y241" s="14">
        <v>0</v>
      </c>
      <c r="Z241" s="53">
        <v>0</v>
      </c>
      <c r="AA241" s="53">
        <f>SUM(U241:Z241)</f>
        <v>3</v>
      </c>
      <c r="AB241" s="14">
        <v>2017</v>
      </c>
      <c r="AD241" s="60"/>
      <c r="AG241" s="2"/>
      <c r="AH241" s="11"/>
    </row>
    <row r="242" spans="2:34" ht="23.25" customHeight="1" x14ac:dyDescent="0.35">
      <c r="B242" s="12">
        <v>0</v>
      </c>
      <c r="C242" s="12">
        <v>1</v>
      </c>
      <c r="D242" s="12">
        <v>1</v>
      </c>
      <c r="E242" s="12">
        <v>0</v>
      </c>
      <c r="F242" s="12">
        <v>7</v>
      </c>
      <c r="G242" s="12">
        <v>0</v>
      </c>
      <c r="H242" s="12">
        <v>2</v>
      </c>
      <c r="I242" s="12">
        <v>0</v>
      </c>
      <c r="J242" s="12">
        <v>1</v>
      </c>
      <c r="K242" s="12">
        <v>2</v>
      </c>
      <c r="L242" s="12">
        <v>0</v>
      </c>
      <c r="M242" s="12">
        <v>8</v>
      </c>
      <c r="N242" s="12" t="s">
        <v>36</v>
      </c>
      <c r="O242" s="12">
        <v>0</v>
      </c>
      <c r="P242" s="12">
        <v>2</v>
      </c>
      <c r="Q242" s="12">
        <v>3</v>
      </c>
      <c r="R242" s="12">
        <v>0</v>
      </c>
      <c r="S242" s="157" t="s">
        <v>212</v>
      </c>
      <c r="T242" s="160" t="s">
        <v>12</v>
      </c>
      <c r="U242" s="26">
        <v>46005</v>
      </c>
      <c r="V242" s="26">
        <v>19734.599999999999</v>
      </c>
      <c r="W242" s="26">
        <v>21072</v>
      </c>
      <c r="X242" s="26">
        <v>45629.7</v>
      </c>
      <c r="Y242" s="26">
        <v>47467.8</v>
      </c>
      <c r="Z242" s="61">
        <v>33964.9</v>
      </c>
      <c r="AA242" s="61">
        <f>U242+V242+W242+X242+Y242+Z242</f>
        <v>213873.99999999997</v>
      </c>
      <c r="AB242" s="14">
        <v>2020</v>
      </c>
      <c r="AC242" s="78">
        <v>-457.8</v>
      </c>
      <c r="AD242" s="60"/>
      <c r="AG242" s="2"/>
      <c r="AH242" s="11"/>
    </row>
    <row r="243" spans="2:34" x14ac:dyDescent="0.35">
      <c r="B243" s="12">
        <v>0</v>
      </c>
      <c r="C243" s="12">
        <v>1</v>
      </c>
      <c r="D243" s="12">
        <v>1</v>
      </c>
      <c r="E243" s="12">
        <v>0</v>
      </c>
      <c r="F243" s="12">
        <v>7</v>
      </c>
      <c r="G243" s="12">
        <v>0</v>
      </c>
      <c r="H243" s="12">
        <v>2</v>
      </c>
      <c r="I243" s="12">
        <v>0</v>
      </c>
      <c r="J243" s="12">
        <v>1</v>
      </c>
      <c r="K243" s="12">
        <v>2</v>
      </c>
      <c r="L243" s="12">
        <v>0</v>
      </c>
      <c r="M243" s="12">
        <v>8</v>
      </c>
      <c r="N243" s="12">
        <v>1</v>
      </c>
      <c r="O243" s="12">
        <v>0</v>
      </c>
      <c r="P243" s="12">
        <v>2</v>
      </c>
      <c r="Q243" s="12">
        <v>3</v>
      </c>
      <c r="R243" s="12">
        <v>0</v>
      </c>
      <c r="S243" s="158"/>
      <c r="T243" s="139"/>
      <c r="U243" s="26">
        <v>28664</v>
      </c>
      <c r="V243" s="26">
        <v>28360</v>
      </c>
      <c r="W243" s="26">
        <v>37142.1</v>
      </c>
      <c r="X243" s="26">
        <v>38355.9</v>
      </c>
      <c r="Y243" s="26">
        <v>39412</v>
      </c>
      <c r="Z243" s="61">
        <v>27099.8</v>
      </c>
      <c r="AA243" s="61">
        <f>U243+V243+W243+X243+Y243+Z243</f>
        <v>199033.8</v>
      </c>
      <c r="AB243" s="14">
        <v>2020</v>
      </c>
      <c r="AD243" s="60"/>
      <c r="AG243" s="2"/>
      <c r="AH243" s="11"/>
    </row>
    <row r="244" spans="2:34" x14ac:dyDescent="0.35">
      <c r="B244" s="57">
        <v>0</v>
      </c>
      <c r="C244" s="57">
        <v>1</v>
      </c>
      <c r="D244" s="57">
        <v>1</v>
      </c>
      <c r="E244" s="57">
        <v>0</v>
      </c>
      <c r="F244" s="57">
        <v>7</v>
      </c>
      <c r="G244" s="57">
        <v>0</v>
      </c>
      <c r="H244" s="57">
        <v>2</v>
      </c>
      <c r="I244" s="57">
        <v>0</v>
      </c>
      <c r="J244" s="57">
        <v>1</v>
      </c>
      <c r="K244" s="57">
        <v>2</v>
      </c>
      <c r="L244" s="57">
        <v>0</v>
      </c>
      <c r="M244" s="57">
        <v>8</v>
      </c>
      <c r="N244" s="57" t="s">
        <v>79</v>
      </c>
      <c r="O244" s="57">
        <v>3</v>
      </c>
      <c r="P244" s="57">
        <v>0</v>
      </c>
      <c r="Q244" s="57">
        <v>4</v>
      </c>
      <c r="R244" s="57">
        <v>0</v>
      </c>
      <c r="S244" s="159"/>
      <c r="T244" s="127"/>
      <c r="U244" s="61">
        <v>0</v>
      </c>
      <c r="V244" s="61">
        <v>0</v>
      </c>
      <c r="W244" s="61">
        <v>0</v>
      </c>
      <c r="X244" s="61">
        <v>0</v>
      </c>
      <c r="Y244" s="61">
        <v>0</v>
      </c>
      <c r="Z244" s="61">
        <v>97866.8</v>
      </c>
      <c r="AA244" s="61">
        <f>U244+V244+W244+X244+Y244+Z244</f>
        <v>97866.8</v>
      </c>
      <c r="AB244" s="14">
        <v>2020</v>
      </c>
      <c r="AC244" s="78" t="s">
        <v>406</v>
      </c>
      <c r="AD244" s="60"/>
      <c r="AG244" s="2"/>
      <c r="AH244" s="11"/>
    </row>
    <row r="245" spans="2:34" ht="37.5" x14ac:dyDescent="0.3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3" t="s">
        <v>213</v>
      </c>
      <c r="T245" s="3" t="s">
        <v>16</v>
      </c>
      <c r="U245" s="15">
        <v>100</v>
      </c>
      <c r="V245" s="15">
        <v>100</v>
      </c>
      <c r="W245" s="15">
        <v>100</v>
      </c>
      <c r="X245" s="15">
        <v>100</v>
      </c>
      <c r="Y245" s="15">
        <v>100</v>
      </c>
      <c r="Z245" s="54">
        <v>100</v>
      </c>
      <c r="AA245" s="54">
        <v>100</v>
      </c>
      <c r="AB245" s="14">
        <v>2020</v>
      </c>
      <c r="AD245" s="60"/>
      <c r="AG245" s="2"/>
      <c r="AH245" s="11"/>
    </row>
    <row r="246" spans="2:34" ht="37.5" x14ac:dyDescent="0.35">
      <c r="B246" s="12">
        <v>0</v>
      </c>
      <c r="C246" s="12">
        <v>1</v>
      </c>
      <c r="D246" s="12">
        <v>1</v>
      </c>
      <c r="E246" s="12">
        <v>0</v>
      </c>
      <c r="F246" s="12">
        <v>7</v>
      </c>
      <c r="G246" s="12">
        <v>0</v>
      </c>
      <c r="H246" s="12">
        <v>2</v>
      </c>
      <c r="I246" s="12">
        <v>0</v>
      </c>
      <c r="J246" s="12">
        <v>1</v>
      </c>
      <c r="K246" s="12">
        <v>2</v>
      </c>
      <c r="L246" s="12">
        <v>0</v>
      </c>
      <c r="M246" s="12">
        <v>8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3" t="s">
        <v>214</v>
      </c>
      <c r="T246" s="3" t="s">
        <v>12</v>
      </c>
      <c r="U246" s="26">
        <v>11064</v>
      </c>
      <c r="V246" s="26">
        <v>10926</v>
      </c>
      <c r="W246" s="26">
        <v>10926</v>
      </c>
      <c r="X246" s="26">
        <v>9603</v>
      </c>
      <c r="Y246" s="26">
        <v>10032.5</v>
      </c>
      <c r="Z246" s="61">
        <v>8549</v>
      </c>
      <c r="AA246" s="61">
        <f>U246+V246+W246+X246+Y246+Z246</f>
        <v>61100.5</v>
      </c>
      <c r="AB246" s="14">
        <v>2020</v>
      </c>
      <c r="AC246" s="78">
        <v>-1000</v>
      </c>
      <c r="AD246" s="60"/>
      <c r="AG246" s="2"/>
      <c r="AH246" s="11"/>
    </row>
    <row r="247" spans="2:34" ht="56.25" x14ac:dyDescent="0.35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3" t="s">
        <v>215</v>
      </c>
      <c r="T247" s="3" t="s">
        <v>16</v>
      </c>
      <c r="U247" s="15">
        <v>100</v>
      </c>
      <c r="V247" s="15">
        <v>100</v>
      </c>
      <c r="W247" s="15">
        <v>100</v>
      </c>
      <c r="X247" s="15">
        <v>100</v>
      </c>
      <c r="Y247" s="15">
        <v>100</v>
      </c>
      <c r="Z247" s="54">
        <v>100</v>
      </c>
      <c r="AA247" s="54">
        <v>100</v>
      </c>
      <c r="AB247" s="14">
        <v>2020</v>
      </c>
      <c r="AD247" s="60"/>
      <c r="AG247" s="2"/>
      <c r="AH247" s="11"/>
    </row>
    <row r="248" spans="2:34" ht="60" customHeight="1" x14ac:dyDescent="0.35">
      <c r="B248" s="12">
        <v>0</v>
      </c>
      <c r="C248" s="12">
        <v>1</v>
      </c>
      <c r="D248" s="12">
        <v>1</v>
      </c>
      <c r="E248" s="12">
        <v>0</v>
      </c>
      <c r="F248" s="12">
        <v>7</v>
      </c>
      <c r="G248" s="12">
        <v>0</v>
      </c>
      <c r="H248" s="12">
        <v>2</v>
      </c>
      <c r="I248" s="12">
        <v>0</v>
      </c>
      <c r="J248" s="12">
        <v>1</v>
      </c>
      <c r="K248" s="12">
        <v>2</v>
      </c>
      <c r="L248" s="12">
        <v>0</v>
      </c>
      <c r="M248" s="12">
        <v>8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25" t="s">
        <v>216</v>
      </c>
      <c r="T248" s="3" t="s">
        <v>12</v>
      </c>
      <c r="U248" s="26">
        <v>6249</v>
      </c>
      <c r="V248" s="26">
        <v>3095.3</v>
      </c>
      <c r="W248" s="26">
        <v>496.3</v>
      </c>
      <c r="X248" s="26">
        <v>173.1</v>
      </c>
      <c r="Y248" s="26">
        <v>0</v>
      </c>
      <c r="Z248" s="61">
        <v>4410.5</v>
      </c>
      <c r="AA248" s="61">
        <f>U248+V248+W248+X248+Y248+Z248</f>
        <v>14424.199999999999</v>
      </c>
      <c r="AB248" s="14">
        <v>2020</v>
      </c>
      <c r="AD248" s="60"/>
      <c r="AG248" s="2"/>
      <c r="AH248" s="11"/>
    </row>
    <row r="249" spans="2:34" ht="75" x14ac:dyDescent="0.35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3" t="s">
        <v>217</v>
      </c>
      <c r="T249" s="3" t="s">
        <v>32</v>
      </c>
      <c r="U249" s="14">
        <v>1</v>
      </c>
      <c r="V249" s="14">
        <v>1</v>
      </c>
      <c r="W249" s="14">
        <v>1</v>
      </c>
      <c r="X249" s="14">
        <v>1</v>
      </c>
      <c r="Y249" s="14">
        <v>0</v>
      </c>
      <c r="Z249" s="53">
        <v>1</v>
      </c>
      <c r="AA249" s="53">
        <f>SUM(U249:Z249)</f>
        <v>5</v>
      </c>
      <c r="AB249" s="14">
        <v>2020</v>
      </c>
      <c r="AD249" s="60"/>
      <c r="AG249" s="2"/>
      <c r="AH249" s="11"/>
    </row>
    <row r="250" spans="2:34" ht="37.5" x14ac:dyDescent="0.35">
      <c r="B250" s="12">
        <v>0</v>
      </c>
      <c r="C250" s="12">
        <v>1</v>
      </c>
      <c r="D250" s="12">
        <v>1</v>
      </c>
      <c r="E250" s="12">
        <v>0</v>
      </c>
      <c r="F250" s="12">
        <v>7</v>
      </c>
      <c r="G250" s="12">
        <v>0</v>
      </c>
      <c r="H250" s="12">
        <v>9</v>
      </c>
      <c r="I250" s="12">
        <v>0</v>
      </c>
      <c r="J250" s="12">
        <v>1</v>
      </c>
      <c r="K250" s="12">
        <v>2</v>
      </c>
      <c r="L250" s="12">
        <v>0</v>
      </c>
      <c r="M250" s="12">
        <v>8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3" t="s">
        <v>218</v>
      </c>
      <c r="T250" s="3" t="s">
        <v>12</v>
      </c>
      <c r="U250" s="30">
        <v>30</v>
      </c>
      <c r="V250" s="30">
        <v>0</v>
      </c>
      <c r="W250" s="30">
        <v>30</v>
      </c>
      <c r="X250" s="30">
        <v>30</v>
      </c>
      <c r="Y250" s="30">
        <v>9</v>
      </c>
      <c r="Z250" s="56">
        <v>0</v>
      </c>
      <c r="AA250" s="56">
        <f>SUM(U250:Z250)</f>
        <v>99</v>
      </c>
      <c r="AB250" s="53">
        <v>2019</v>
      </c>
      <c r="AC250" s="78">
        <v>-9</v>
      </c>
      <c r="AD250" s="60"/>
      <c r="AG250" s="2"/>
      <c r="AH250" s="11"/>
    </row>
    <row r="251" spans="2:34" ht="56.25" x14ac:dyDescent="0.35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3" t="s">
        <v>219</v>
      </c>
      <c r="T251" s="3" t="s">
        <v>32</v>
      </c>
      <c r="U251" s="14">
        <v>50</v>
      </c>
      <c r="V251" s="14">
        <v>0</v>
      </c>
      <c r="W251" s="14">
        <v>53</v>
      </c>
      <c r="X251" s="14">
        <v>53</v>
      </c>
      <c r="Y251" s="16">
        <v>51</v>
      </c>
      <c r="Z251" s="53">
        <v>52</v>
      </c>
      <c r="AA251" s="53">
        <v>52</v>
      </c>
      <c r="AB251" s="53">
        <v>2020</v>
      </c>
      <c r="AD251" s="60"/>
      <c r="AG251" s="2"/>
      <c r="AH251" s="11"/>
    </row>
    <row r="252" spans="2:34" ht="56.25" x14ac:dyDescent="0.35">
      <c r="B252" s="12">
        <v>0</v>
      </c>
      <c r="C252" s="12">
        <v>1</v>
      </c>
      <c r="D252" s="12">
        <v>1</v>
      </c>
      <c r="E252" s="12">
        <v>0</v>
      </c>
      <c r="F252" s="12">
        <v>7</v>
      </c>
      <c r="G252" s="12">
        <v>0</v>
      </c>
      <c r="H252" s="12">
        <v>2</v>
      </c>
      <c r="I252" s="12">
        <v>0</v>
      </c>
      <c r="J252" s="12">
        <v>1</v>
      </c>
      <c r="K252" s="12">
        <v>2</v>
      </c>
      <c r="L252" s="12">
        <v>0</v>
      </c>
      <c r="M252" s="12">
        <v>9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8" t="s">
        <v>220</v>
      </c>
      <c r="T252" s="19" t="s">
        <v>12</v>
      </c>
      <c r="U252" s="63">
        <f>U255+U257+U259+U261+U265+U266+U267+U268</f>
        <v>11305.2</v>
      </c>
      <c r="V252" s="63">
        <f>V255+V257+V259+V261+V265+V266+V267+V268</f>
        <v>6787.7</v>
      </c>
      <c r="W252" s="63">
        <f>W255+W257+W259+W261+W265+W266+W267+W268</f>
        <v>2870.9999999999995</v>
      </c>
      <c r="X252" s="63">
        <f>X255+X257+X259+X261+X265+X266+X267+X268</f>
        <v>2565.1999999999998</v>
      </c>
      <c r="Y252" s="63">
        <f>Y255+Y257+Y259+Y261+Y265+Y266+Y267+Y268</f>
        <v>356.70000000000005</v>
      </c>
      <c r="Z252" s="63">
        <f>Z261+Z262+Z263</f>
        <v>1622.6999999999998</v>
      </c>
      <c r="AA252" s="63">
        <f>U252+V252+W252+X252+Y252+Z252</f>
        <v>25508.500000000004</v>
      </c>
      <c r="AB252" s="22">
        <v>2020</v>
      </c>
      <c r="AC252" s="94">
        <f>AC261+AC262+AC263</f>
        <v>-4.5</v>
      </c>
      <c r="AG252" s="2"/>
      <c r="AH252" s="11"/>
    </row>
    <row r="253" spans="2:34" ht="75" x14ac:dyDescent="0.35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3" t="s">
        <v>221</v>
      </c>
      <c r="T253" s="3" t="s">
        <v>32</v>
      </c>
      <c r="U253" s="53">
        <v>3</v>
      </c>
      <c r="V253" s="53">
        <v>0</v>
      </c>
      <c r="W253" s="53">
        <v>2</v>
      </c>
      <c r="X253" s="53">
        <v>0</v>
      </c>
      <c r="Y253" s="53">
        <v>0</v>
      </c>
      <c r="Z253" s="53">
        <v>0</v>
      </c>
      <c r="AA253" s="53">
        <f>U253+V253+W253+X253+Y253+Z253</f>
        <v>5</v>
      </c>
      <c r="AB253" s="14">
        <v>2017</v>
      </c>
      <c r="AD253" s="60"/>
      <c r="AG253" s="2"/>
      <c r="AH253" s="11"/>
    </row>
    <row r="254" spans="2:34" ht="75" x14ac:dyDescent="0.35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3" t="s">
        <v>222</v>
      </c>
      <c r="T254" s="3" t="s">
        <v>32</v>
      </c>
      <c r="U254" s="14">
        <v>54</v>
      </c>
      <c r="V254" s="14">
        <v>53</v>
      </c>
      <c r="W254" s="14">
        <v>4</v>
      </c>
      <c r="X254" s="14">
        <v>5</v>
      </c>
      <c r="Y254" s="16">
        <v>2</v>
      </c>
      <c r="Z254" s="53">
        <v>2</v>
      </c>
      <c r="AA254" s="53">
        <f>U254+V254+W254+X254+Y254+Z254</f>
        <v>120</v>
      </c>
      <c r="AB254" s="14">
        <v>2020</v>
      </c>
      <c r="AD254" s="60"/>
      <c r="AG254" s="2"/>
      <c r="AH254" s="11"/>
    </row>
    <row r="255" spans="2:34" ht="39.75" customHeight="1" x14ac:dyDescent="0.35">
      <c r="B255" s="12">
        <v>0</v>
      </c>
      <c r="C255" s="12">
        <v>1</v>
      </c>
      <c r="D255" s="12">
        <v>1</v>
      </c>
      <c r="E255" s="12">
        <v>0</v>
      </c>
      <c r="F255" s="12">
        <v>7</v>
      </c>
      <c r="G255" s="12">
        <v>0</v>
      </c>
      <c r="H255" s="12">
        <v>2</v>
      </c>
      <c r="I255" s="12">
        <v>0</v>
      </c>
      <c r="J255" s="12">
        <v>1</v>
      </c>
      <c r="K255" s="12">
        <v>2</v>
      </c>
      <c r="L255" s="12">
        <v>0</v>
      </c>
      <c r="M255" s="12">
        <v>9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3" t="s">
        <v>223</v>
      </c>
      <c r="T255" s="3" t="s">
        <v>12</v>
      </c>
      <c r="U255" s="26">
        <v>8517.7000000000007</v>
      </c>
      <c r="V255" s="26">
        <v>0</v>
      </c>
      <c r="W255" s="26">
        <v>982.3</v>
      </c>
      <c r="X255" s="26">
        <v>0</v>
      </c>
      <c r="Y255" s="27">
        <v>0</v>
      </c>
      <c r="Z255" s="61">
        <v>0</v>
      </c>
      <c r="AA255" s="61">
        <f t="shared" ref="AA255:AA257" si="23">U255+V255+W255+X255+Y255+Z255</f>
        <v>9500</v>
      </c>
      <c r="AB255" s="14">
        <v>2017</v>
      </c>
      <c r="AD255" s="60"/>
      <c r="AG255" s="2"/>
      <c r="AH255" s="11"/>
    </row>
    <row r="256" spans="2:34" ht="81.75" customHeight="1" x14ac:dyDescent="0.35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3" t="s">
        <v>224</v>
      </c>
      <c r="T256" s="3" t="s">
        <v>32</v>
      </c>
      <c r="U256" s="14">
        <v>3</v>
      </c>
      <c r="V256" s="14">
        <v>0</v>
      </c>
      <c r="W256" s="14">
        <v>2</v>
      </c>
      <c r="X256" s="14">
        <v>0</v>
      </c>
      <c r="Y256" s="14">
        <v>0</v>
      </c>
      <c r="Z256" s="53">
        <v>0</v>
      </c>
      <c r="AA256" s="53">
        <f>SUM(U256:Z256)</f>
        <v>5</v>
      </c>
      <c r="AB256" s="14">
        <v>2017</v>
      </c>
      <c r="AD256" s="60"/>
      <c r="AG256" s="2"/>
      <c r="AH256" s="11"/>
    </row>
    <row r="257" spans="2:34" ht="75" x14ac:dyDescent="0.35">
      <c r="B257" s="12">
        <v>0</v>
      </c>
      <c r="C257" s="12">
        <v>1</v>
      </c>
      <c r="D257" s="12">
        <v>1</v>
      </c>
      <c r="E257" s="12">
        <v>0</v>
      </c>
      <c r="F257" s="12">
        <v>7</v>
      </c>
      <c r="G257" s="12">
        <v>0</v>
      </c>
      <c r="H257" s="12">
        <v>2</v>
      </c>
      <c r="I257" s="12">
        <v>0</v>
      </c>
      <c r="J257" s="12">
        <v>1</v>
      </c>
      <c r="K257" s="12">
        <v>2</v>
      </c>
      <c r="L257" s="12">
        <v>0</v>
      </c>
      <c r="M257" s="12">
        <v>9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3" t="s">
        <v>225</v>
      </c>
      <c r="T257" s="3" t="s">
        <v>12</v>
      </c>
      <c r="U257" s="26">
        <v>1388.4</v>
      </c>
      <c r="V257" s="26">
        <v>2878.9</v>
      </c>
      <c r="W257" s="26">
        <v>0</v>
      </c>
      <c r="X257" s="26">
        <v>0</v>
      </c>
      <c r="Y257" s="26">
        <v>0</v>
      </c>
      <c r="Z257" s="61">
        <v>0</v>
      </c>
      <c r="AA257" s="61">
        <f t="shared" si="23"/>
        <v>4267.3</v>
      </c>
      <c r="AB257" s="14">
        <v>2016</v>
      </c>
      <c r="AD257" s="60"/>
      <c r="AG257" s="2"/>
      <c r="AH257" s="11"/>
    </row>
    <row r="258" spans="2:34" ht="117" customHeight="1" x14ac:dyDescent="0.35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3" t="s">
        <v>226</v>
      </c>
      <c r="T258" s="3" t="s">
        <v>32</v>
      </c>
      <c r="U258" s="14">
        <v>54</v>
      </c>
      <c r="V258" s="14">
        <v>53</v>
      </c>
      <c r="W258" s="14">
        <v>0</v>
      </c>
      <c r="X258" s="14">
        <v>0</v>
      </c>
      <c r="Y258" s="14">
        <v>0</v>
      </c>
      <c r="Z258" s="53">
        <v>0</v>
      </c>
      <c r="AA258" s="53">
        <v>53</v>
      </c>
      <c r="AB258" s="14">
        <v>2016</v>
      </c>
      <c r="AD258" s="60"/>
      <c r="AG258" s="2"/>
      <c r="AH258" s="11"/>
    </row>
    <row r="259" spans="2:34" ht="37.5" x14ac:dyDescent="0.35">
      <c r="B259" s="12">
        <v>0</v>
      </c>
      <c r="C259" s="12">
        <v>1</v>
      </c>
      <c r="D259" s="12">
        <v>1</v>
      </c>
      <c r="E259" s="12">
        <v>0</v>
      </c>
      <c r="F259" s="12">
        <v>7</v>
      </c>
      <c r="G259" s="12">
        <v>0</v>
      </c>
      <c r="H259" s="12">
        <v>2</v>
      </c>
      <c r="I259" s="12">
        <v>0</v>
      </c>
      <c r="J259" s="12">
        <v>1</v>
      </c>
      <c r="K259" s="12">
        <v>2</v>
      </c>
      <c r="L259" s="12">
        <v>0</v>
      </c>
      <c r="M259" s="12">
        <v>9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3" t="s">
        <v>227</v>
      </c>
      <c r="T259" s="3" t="s">
        <v>12</v>
      </c>
      <c r="U259" s="26">
        <v>450.4</v>
      </c>
      <c r="V259" s="26">
        <v>701.8</v>
      </c>
      <c r="W259" s="26">
        <v>0</v>
      </c>
      <c r="X259" s="26">
        <v>0</v>
      </c>
      <c r="Y259" s="26">
        <v>0</v>
      </c>
      <c r="Z259" s="61">
        <v>0</v>
      </c>
      <c r="AA259" s="61">
        <f>U259+V259+W259+X259+Y259+Z259</f>
        <v>1152.1999999999998</v>
      </c>
      <c r="AB259" s="14">
        <v>2016</v>
      </c>
      <c r="AD259" s="60"/>
      <c r="AG259" s="2"/>
      <c r="AH259" s="11"/>
    </row>
    <row r="260" spans="2:34" ht="61.5" customHeight="1" x14ac:dyDescent="0.35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3" t="s">
        <v>228</v>
      </c>
      <c r="T260" s="3" t="s">
        <v>32</v>
      </c>
      <c r="U260" s="14">
        <v>54</v>
      </c>
      <c r="V260" s="14">
        <v>53</v>
      </c>
      <c r="W260" s="14">
        <v>0</v>
      </c>
      <c r="X260" s="14">
        <v>0</v>
      </c>
      <c r="Y260" s="14">
        <v>0</v>
      </c>
      <c r="Z260" s="53">
        <v>0</v>
      </c>
      <c r="AA260" s="53">
        <v>53</v>
      </c>
      <c r="AB260" s="14">
        <v>2016</v>
      </c>
      <c r="AD260" s="60"/>
      <c r="AG260" s="2"/>
      <c r="AH260" s="11"/>
    </row>
    <row r="261" spans="2:34" ht="37.5" customHeight="1" x14ac:dyDescent="0.35">
      <c r="B261" s="41">
        <v>0</v>
      </c>
      <c r="C261" s="41">
        <v>1</v>
      </c>
      <c r="D261" s="41">
        <v>1</v>
      </c>
      <c r="E261" s="41">
        <v>0</v>
      </c>
      <c r="F261" s="41">
        <v>7</v>
      </c>
      <c r="G261" s="41">
        <v>0</v>
      </c>
      <c r="H261" s="41">
        <v>2</v>
      </c>
      <c r="I261" s="41">
        <v>0</v>
      </c>
      <c r="J261" s="41">
        <v>1</v>
      </c>
      <c r="K261" s="41">
        <v>2</v>
      </c>
      <c r="L261" s="41">
        <v>0</v>
      </c>
      <c r="M261" s="41">
        <v>9</v>
      </c>
      <c r="N261" s="41">
        <v>0</v>
      </c>
      <c r="O261" s="41">
        <v>0</v>
      </c>
      <c r="P261" s="41">
        <v>0</v>
      </c>
      <c r="Q261" s="41">
        <v>0</v>
      </c>
      <c r="R261" s="41">
        <v>0</v>
      </c>
      <c r="S261" s="148" t="s">
        <v>229</v>
      </c>
      <c r="T261" s="151" t="s">
        <v>12</v>
      </c>
      <c r="U261" s="31">
        <v>525.20000000000005</v>
      </c>
      <c r="V261" s="31">
        <v>307.5</v>
      </c>
      <c r="W261" s="27">
        <v>1489.1</v>
      </c>
      <c r="X261" s="27">
        <v>1477.1</v>
      </c>
      <c r="Y261" s="27">
        <v>0</v>
      </c>
      <c r="Z261" s="61">
        <v>377</v>
      </c>
      <c r="AA261" s="61">
        <f>U261+V261+W261+X261+Y261+Z261</f>
        <v>4175.8999999999996</v>
      </c>
      <c r="AB261" s="16">
        <v>2020</v>
      </c>
      <c r="AC261" s="81">
        <v>-4.5</v>
      </c>
      <c r="AG261" s="2"/>
      <c r="AH261" s="11"/>
    </row>
    <row r="262" spans="2:34" ht="37.5" customHeight="1" x14ac:dyDescent="0.35">
      <c r="B262" s="41">
        <v>0</v>
      </c>
      <c r="C262" s="41">
        <v>1</v>
      </c>
      <c r="D262" s="41">
        <v>1</v>
      </c>
      <c r="E262" s="41">
        <v>0</v>
      </c>
      <c r="F262" s="41">
        <v>7</v>
      </c>
      <c r="G262" s="41">
        <v>0</v>
      </c>
      <c r="H262" s="41">
        <v>2</v>
      </c>
      <c r="I262" s="41">
        <v>0</v>
      </c>
      <c r="J262" s="41">
        <v>1</v>
      </c>
      <c r="K262" s="41">
        <v>2</v>
      </c>
      <c r="L262" s="41">
        <v>0</v>
      </c>
      <c r="M262" s="41">
        <v>9</v>
      </c>
      <c r="N262" s="41" t="s">
        <v>36</v>
      </c>
      <c r="O262" s="41">
        <v>0</v>
      </c>
      <c r="P262" s="41">
        <v>4</v>
      </c>
      <c r="Q262" s="41">
        <v>4</v>
      </c>
      <c r="R262" s="41">
        <v>0</v>
      </c>
      <c r="S262" s="149"/>
      <c r="T262" s="152"/>
      <c r="U262" s="31">
        <v>0</v>
      </c>
      <c r="V262" s="31">
        <v>0</v>
      </c>
      <c r="W262" s="31">
        <v>0</v>
      </c>
      <c r="X262" s="31">
        <v>0</v>
      </c>
      <c r="Y262" s="31">
        <v>0</v>
      </c>
      <c r="Z262" s="61">
        <v>632.29999999999995</v>
      </c>
      <c r="AA262" s="61">
        <f>U262+V262+W262+X262+Y262+Z262</f>
        <v>632.29999999999995</v>
      </c>
      <c r="AB262" s="16">
        <v>2020</v>
      </c>
      <c r="AC262" s="82"/>
      <c r="AG262" s="2"/>
      <c r="AH262" s="11"/>
    </row>
    <row r="263" spans="2:34" ht="22.5" x14ac:dyDescent="0.35">
      <c r="B263" s="41">
        <v>0</v>
      </c>
      <c r="C263" s="41">
        <v>1</v>
      </c>
      <c r="D263" s="41">
        <v>1</v>
      </c>
      <c r="E263" s="41">
        <v>0</v>
      </c>
      <c r="F263" s="41">
        <v>7</v>
      </c>
      <c r="G263" s="41">
        <v>0</v>
      </c>
      <c r="H263" s="41">
        <v>2</v>
      </c>
      <c r="I263" s="41">
        <v>0</v>
      </c>
      <c r="J263" s="41">
        <v>1</v>
      </c>
      <c r="K263" s="41">
        <v>2</v>
      </c>
      <c r="L263" s="41">
        <v>0</v>
      </c>
      <c r="M263" s="41">
        <v>9</v>
      </c>
      <c r="N263" s="41">
        <v>1</v>
      </c>
      <c r="O263" s="41">
        <v>0</v>
      </c>
      <c r="P263" s="41">
        <v>4</v>
      </c>
      <c r="Q263" s="41">
        <v>4</v>
      </c>
      <c r="R263" s="41">
        <v>0</v>
      </c>
      <c r="S263" s="150"/>
      <c r="T263" s="153"/>
      <c r="U263" s="31">
        <v>0</v>
      </c>
      <c r="V263" s="31">
        <v>0</v>
      </c>
      <c r="W263" s="31">
        <v>0</v>
      </c>
      <c r="X263" s="31">
        <v>0</v>
      </c>
      <c r="Y263" s="31">
        <v>0</v>
      </c>
      <c r="Z263" s="61">
        <v>613.4</v>
      </c>
      <c r="AA263" s="61">
        <f>U263+V263+W263+X263+Y263+Z263</f>
        <v>613.4</v>
      </c>
      <c r="AB263" s="16">
        <v>2020</v>
      </c>
      <c r="AC263" s="82"/>
      <c r="AG263" s="2"/>
      <c r="AH263" s="11"/>
    </row>
    <row r="264" spans="2:34" ht="75" x14ac:dyDescent="0.35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35" t="s">
        <v>230</v>
      </c>
      <c r="T264" s="42" t="s">
        <v>32</v>
      </c>
      <c r="U264" s="16">
        <v>4</v>
      </c>
      <c r="V264" s="16">
        <v>7</v>
      </c>
      <c r="W264" s="16">
        <v>5</v>
      </c>
      <c r="X264" s="16">
        <v>4</v>
      </c>
      <c r="Y264" s="16">
        <v>0</v>
      </c>
      <c r="Z264" s="53">
        <v>2</v>
      </c>
      <c r="AA264" s="53">
        <f>SUM(U264:Z264)</f>
        <v>22</v>
      </c>
      <c r="AB264" s="16">
        <v>2020</v>
      </c>
      <c r="AG264" s="2"/>
      <c r="AH264" s="11"/>
    </row>
    <row r="265" spans="2:34" ht="19.5" customHeight="1" x14ac:dyDescent="0.35">
      <c r="B265" s="41">
        <v>0</v>
      </c>
      <c r="C265" s="41">
        <v>1</v>
      </c>
      <c r="D265" s="41">
        <v>1</v>
      </c>
      <c r="E265" s="41">
        <v>0</v>
      </c>
      <c r="F265" s="41">
        <v>7</v>
      </c>
      <c r="G265" s="41">
        <v>0</v>
      </c>
      <c r="H265" s="41">
        <v>2</v>
      </c>
      <c r="I265" s="41">
        <v>0</v>
      </c>
      <c r="J265" s="41">
        <v>1</v>
      </c>
      <c r="K265" s="41">
        <v>2</v>
      </c>
      <c r="L265" s="41">
        <v>0</v>
      </c>
      <c r="M265" s="41">
        <v>9</v>
      </c>
      <c r="N265" s="41" t="s">
        <v>36</v>
      </c>
      <c r="O265" s="41">
        <v>0</v>
      </c>
      <c r="P265" s="41">
        <v>2</v>
      </c>
      <c r="Q265" s="41">
        <v>7</v>
      </c>
      <c r="R265" s="41">
        <v>0</v>
      </c>
      <c r="S265" s="154" t="s">
        <v>231</v>
      </c>
      <c r="T265" s="151" t="s">
        <v>12</v>
      </c>
      <c r="U265" s="27">
        <v>423.5</v>
      </c>
      <c r="V265" s="27">
        <v>2899.5</v>
      </c>
      <c r="W265" s="27">
        <v>119.9</v>
      </c>
      <c r="X265" s="27">
        <v>68.099999999999994</v>
      </c>
      <c r="Y265" s="27">
        <v>0</v>
      </c>
      <c r="Z265" s="61">
        <v>0</v>
      </c>
      <c r="AA265" s="61">
        <f>U265+V265+W265+X265+Y265+Z265</f>
        <v>3511</v>
      </c>
      <c r="AB265" s="16">
        <v>2018</v>
      </c>
      <c r="AG265" s="2"/>
      <c r="AH265" s="11"/>
    </row>
    <row r="266" spans="2:34" ht="18.75" customHeight="1" x14ac:dyDescent="0.35">
      <c r="B266" s="41">
        <v>0</v>
      </c>
      <c r="C266" s="41">
        <v>1</v>
      </c>
      <c r="D266" s="41">
        <v>1</v>
      </c>
      <c r="E266" s="41">
        <v>0</v>
      </c>
      <c r="F266" s="41">
        <v>7</v>
      </c>
      <c r="G266" s="41">
        <v>0</v>
      </c>
      <c r="H266" s="41">
        <v>2</v>
      </c>
      <c r="I266" s="41">
        <v>0</v>
      </c>
      <c r="J266" s="41">
        <v>1</v>
      </c>
      <c r="K266" s="41">
        <v>2</v>
      </c>
      <c r="L266" s="41">
        <v>0</v>
      </c>
      <c r="M266" s="41">
        <v>9</v>
      </c>
      <c r="N266" s="41" t="s">
        <v>36</v>
      </c>
      <c r="O266" s="41">
        <v>0</v>
      </c>
      <c r="P266" s="41">
        <v>4</v>
      </c>
      <c r="Q266" s="41">
        <v>4</v>
      </c>
      <c r="R266" s="41">
        <v>0</v>
      </c>
      <c r="S266" s="155"/>
      <c r="T266" s="152"/>
      <c r="U266" s="27">
        <v>0</v>
      </c>
      <c r="V266" s="27">
        <v>0</v>
      </c>
      <c r="W266" s="27">
        <v>0</v>
      </c>
      <c r="X266" s="27">
        <v>0</v>
      </c>
      <c r="Y266" s="27">
        <v>118.9</v>
      </c>
      <c r="Z266" s="61">
        <v>0</v>
      </c>
      <c r="AA266" s="61">
        <f>U266+V266+W266+X266+Y266+Z266</f>
        <v>118.9</v>
      </c>
      <c r="AB266" s="16">
        <v>2019</v>
      </c>
      <c r="AG266" s="2"/>
      <c r="AH266" s="11"/>
    </row>
    <row r="267" spans="2:34" ht="18.75" customHeight="1" x14ac:dyDescent="0.35">
      <c r="B267" s="41">
        <v>0</v>
      </c>
      <c r="C267" s="41">
        <v>1</v>
      </c>
      <c r="D267" s="41">
        <v>1</v>
      </c>
      <c r="E267" s="41">
        <v>0</v>
      </c>
      <c r="F267" s="41">
        <v>7</v>
      </c>
      <c r="G267" s="41">
        <v>0</v>
      </c>
      <c r="H267" s="41">
        <v>2</v>
      </c>
      <c r="I267" s="41">
        <v>0</v>
      </c>
      <c r="J267" s="41">
        <v>1</v>
      </c>
      <c r="K267" s="41">
        <v>2</v>
      </c>
      <c r="L267" s="41">
        <v>0</v>
      </c>
      <c r="M267" s="41">
        <v>9</v>
      </c>
      <c r="N267" s="41">
        <v>0</v>
      </c>
      <c r="O267" s="41">
        <v>0</v>
      </c>
      <c r="P267" s="41">
        <v>0</v>
      </c>
      <c r="Q267" s="41">
        <v>0</v>
      </c>
      <c r="R267" s="41">
        <v>0</v>
      </c>
      <c r="S267" s="155"/>
      <c r="T267" s="152"/>
      <c r="U267" s="27">
        <v>0</v>
      </c>
      <c r="V267" s="27">
        <v>0</v>
      </c>
      <c r="W267" s="27">
        <v>279.7</v>
      </c>
      <c r="X267" s="27">
        <v>1020</v>
      </c>
      <c r="Y267" s="27">
        <v>118.9</v>
      </c>
      <c r="Z267" s="61">
        <v>0</v>
      </c>
      <c r="AA267" s="61">
        <f>U267+V267+W267+X267+Y267+Z267</f>
        <v>1418.6000000000001</v>
      </c>
      <c r="AB267" s="16">
        <v>2019</v>
      </c>
      <c r="AG267" s="2"/>
      <c r="AH267" s="11"/>
    </row>
    <row r="268" spans="2:34" ht="20.25" customHeight="1" x14ac:dyDescent="0.35">
      <c r="B268" s="41">
        <v>0</v>
      </c>
      <c r="C268" s="41">
        <v>1</v>
      </c>
      <c r="D268" s="41">
        <v>1</v>
      </c>
      <c r="E268" s="41">
        <v>0</v>
      </c>
      <c r="F268" s="41">
        <v>7</v>
      </c>
      <c r="G268" s="41">
        <v>0</v>
      </c>
      <c r="H268" s="41">
        <v>2</v>
      </c>
      <c r="I268" s="41">
        <v>0</v>
      </c>
      <c r="J268" s="41">
        <v>1</v>
      </c>
      <c r="K268" s="41">
        <v>2</v>
      </c>
      <c r="L268" s="41">
        <v>0</v>
      </c>
      <c r="M268" s="41">
        <v>9</v>
      </c>
      <c r="N268" s="41">
        <v>1</v>
      </c>
      <c r="O268" s="41">
        <v>0</v>
      </c>
      <c r="P268" s="41">
        <v>4</v>
      </c>
      <c r="Q268" s="41">
        <v>4</v>
      </c>
      <c r="R268" s="41">
        <v>0</v>
      </c>
      <c r="S268" s="156"/>
      <c r="T268" s="153"/>
      <c r="U268" s="27">
        <v>0</v>
      </c>
      <c r="V268" s="27">
        <v>0</v>
      </c>
      <c r="W268" s="27">
        <v>0</v>
      </c>
      <c r="X268" s="27">
        <v>0</v>
      </c>
      <c r="Y268" s="27">
        <v>118.9</v>
      </c>
      <c r="Z268" s="61">
        <v>0</v>
      </c>
      <c r="AA268" s="61">
        <f>U268+V268+W268+X268+Y268+Z268</f>
        <v>118.9</v>
      </c>
      <c r="AB268" s="16">
        <v>2019</v>
      </c>
      <c r="AG268" s="2"/>
      <c r="AH268" s="11"/>
    </row>
    <row r="269" spans="2:34" ht="56.25" x14ac:dyDescent="0.35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35" t="s">
        <v>232</v>
      </c>
      <c r="T269" s="42" t="s">
        <v>32</v>
      </c>
      <c r="U269" s="16">
        <v>3</v>
      </c>
      <c r="V269" s="16">
        <v>23</v>
      </c>
      <c r="W269" s="16">
        <v>3</v>
      </c>
      <c r="X269" s="16">
        <v>1</v>
      </c>
      <c r="Y269" s="16">
        <v>2</v>
      </c>
      <c r="Z269" s="53">
        <v>0</v>
      </c>
      <c r="AA269" s="64">
        <f t="shared" ref="AA269:AA270" si="24">U269+V269+W269+X269+Y269+Z269</f>
        <v>32</v>
      </c>
      <c r="AB269" s="16">
        <v>2019</v>
      </c>
      <c r="AG269" s="2"/>
      <c r="AH269" s="11"/>
    </row>
    <row r="270" spans="2:34" ht="78.75" customHeight="1" x14ac:dyDescent="0.35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35" t="s">
        <v>233</v>
      </c>
      <c r="T270" s="42" t="s">
        <v>32</v>
      </c>
      <c r="U270" s="16">
        <v>0</v>
      </c>
      <c r="V270" s="16">
        <v>0</v>
      </c>
      <c r="W270" s="16">
        <v>0</v>
      </c>
      <c r="X270" s="16">
        <v>0</v>
      </c>
      <c r="Y270" s="16">
        <v>1</v>
      </c>
      <c r="Z270" s="53">
        <v>0</v>
      </c>
      <c r="AA270" s="64">
        <f t="shared" si="24"/>
        <v>1</v>
      </c>
      <c r="AB270" s="16">
        <v>2019</v>
      </c>
      <c r="AG270" s="2"/>
      <c r="AH270" s="11"/>
    </row>
    <row r="271" spans="2:34" ht="77.25" customHeight="1" x14ac:dyDescent="0.35">
      <c r="B271" s="12">
        <v>0</v>
      </c>
      <c r="C271" s="12">
        <v>1</v>
      </c>
      <c r="D271" s="12">
        <v>1</v>
      </c>
      <c r="E271" s="12">
        <v>0</v>
      </c>
      <c r="F271" s="12">
        <v>7</v>
      </c>
      <c r="G271" s="12">
        <v>0</v>
      </c>
      <c r="H271" s="12">
        <v>2</v>
      </c>
      <c r="I271" s="12">
        <v>0</v>
      </c>
      <c r="J271" s="12">
        <v>1</v>
      </c>
      <c r="K271" s="12">
        <v>2</v>
      </c>
      <c r="L271" s="12">
        <v>1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8" t="s">
        <v>234</v>
      </c>
      <c r="T271" s="19" t="s">
        <v>12</v>
      </c>
      <c r="U271" s="63">
        <f t="shared" ref="U271:Z271" si="25">U273+U275+U277+U279+U281</f>
        <v>6610.9000000000005</v>
      </c>
      <c r="V271" s="63">
        <f t="shared" si="25"/>
        <v>1579</v>
      </c>
      <c r="W271" s="63">
        <f t="shared" si="25"/>
        <v>12275.9</v>
      </c>
      <c r="X271" s="63">
        <f t="shared" si="25"/>
        <v>4395.8999999999996</v>
      </c>
      <c r="Y271" s="63">
        <f t="shared" si="25"/>
        <v>1416</v>
      </c>
      <c r="Z271" s="63">
        <f t="shared" si="25"/>
        <v>1284.8</v>
      </c>
      <c r="AA271" s="63">
        <f>U271+V271+W271+X271+Y271+Z271</f>
        <v>27562.499999999996</v>
      </c>
      <c r="AB271" s="22">
        <v>2020</v>
      </c>
      <c r="AC271" s="94">
        <f t="shared" ref="AC271" si="26">AC273+AC275+AC277+AC279+AC281</f>
        <v>-93.4</v>
      </c>
      <c r="AG271" s="2"/>
      <c r="AH271" s="11"/>
    </row>
    <row r="272" spans="2:34" ht="93.75" x14ac:dyDescent="0.35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3" t="s">
        <v>235</v>
      </c>
      <c r="T272" s="3" t="s">
        <v>32</v>
      </c>
      <c r="U272" s="14">
        <v>54</v>
      </c>
      <c r="V272" s="14">
        <v>44</v>
      </c>
      <c r="W272" s="14">
        <v>28</v>
      </c>
      <c r="X272" s="14">
        <v>47</v>
      </c>
      <c r="Y272" s="14">
        <v>37</v>
      </c>
      <c r="Z272" s="53">
        <v>22</v>
      </c>
      <c r="AA272" s="53">
        <f>SUM(U272:Z272)</f>
        <v>232</v>
      </c>
      <c r="AB272" s="14">
        <v>2020</v>
      </c>
      <c r="AC272" s="88"/>
      <c r="AG272" s="2"/>
      <c r="AH272" s="11"/>
    </row>
    <row r="273" spans="2:34" ht="56.25" x14ac:dyDescent="0.35">
      <c r="B273" s="12">
        <v>0</v>
      </c>
      <c r="C273" s="12">
        <v>1</v>
      </c>
      <c r="D273" s="12">
        <v>1</v>
      </c>
      <c r="E273" s="12">
        <v>0</v>
      </c>
      <c r="F273" s="12">
        <v>7</v>
      </c>
      <c r="G273" s="12">
        <v>0</v>
      </c>
      <c r="H273" s="12">
        <v>2</v>
      </c>
      <c r="I273" s="12">
        <v>0</v>
      </c>
      <c r="J273" s="12">
        <v>1</v>
      </c>
      <c r="K273" s="12">
        <v>2</v>
      </c>
      <c r="L273" s="12">
        <v>1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3" t="s">
        <v>236</v>
      </c>
      <c r="T273" s="3" t="s">
        <v>12</v>
      </c>
      <c r="U273" s="26">
        <v>5667.3</v>
      </c>
      <c r="V273" s="26">
        <v>180</v>
      </c>
      <c r="W273" s="26">
        <v>8129</v>
      </c>
      <c r="X273" s="26">
        <v>527.9</v>
      </c>
      <c r="Y273" s="26">
        <v>0</v>
      </c>
      <c r="Z273" s="61">
        <v>0</v>
      </c>
      <c r="AA273" s="61">
        <f>U273+V273+W273+X273+Y273+Z273</f>
        <v>14504.199999999999</v>
      </c>
      <c r="AB273" s="14">
        <v>2018</v>
      </c>
      <c r="AC273" s="88"/>
      <c r="AG273" s="2"/>
      <c r="AH273" s="11"/>
    </row>
    <row r="274" spans="2:34" ht="75" x14ac:dyDescent="0.35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3" t="s">
        <v>237</v>
      </c>
      <c r="T274" s="3" t="s">
        <v>32</v>
      </c>
      <c r="U274" s="14">
        <v>1</v>
      </c>
      <c r="V274" s="14">
        <v>1</v>
      </c>
      <c r="W274" s="14">
        <v>3</v>
      </c>
      <c r="X274" s="14">
        <v>1</v>
      </c>
      <c r="Y274" s="14">
        <v>0</v>
      </c>
      <c r="Z274" s="53">
        <v>0</v>
      </c>
      <c r="AA274" s="53">
        <f>SUM(U274:Z274)</f>
        <v>6</v>
      </c>
      <c r="AB274" s="14">
        <v>2018</v>
      </c>
      <c r="AG274" s="2"/>
      <c r="AH274" s="11"/>
    </row>
    <row r="275" spans="2:34" ht="37.5" x14ac:dyDescent="0.35">
      <c r="B275" s="12">
        <v>0</v>
      </c>
      <c r="C275" s="12">
        <v>1</v>
      </c>
      <c r="D275" s="12">
        <v>1</v>
      </c>
      <c r="E275" s="12">
        <v>0</v>
      </c>
      <c r="F275" s="12">
        <v>7</v>
      </c>
      <c r="G275" s="12">
        <v>0</v>
      </c>
      <c r="H275" s="12">
        <v>2</v>
      </c>
      <c r="I275" s="12">
        <v>0</v>
      </c>
      <c r="J275" s="12">
        <v>1</v>
      </c>
      <c r="K275" s="12">
        <v>2</v>
      </c>
      <c r="L275" s="12">
        <v>1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3" t="s">
        <v>238</v>
      </c>
      <c r="T275" s="3" t="s">
        <v>12</v>
      </c>
      <c r="U275" s="26">
        <v>943.6</v>
      </c>
      <c r="V275" s="26">
        <v>254.8</v>
      </c>
      <c r="W275" s="26">
        <v>43.3</v>
      </c>
      <c r="X275" s="26">
        <v>822.8</v>
      </c>
      <c r="Y275" s="26">
        <v>976</v>
      </c>
      <c r="Z275" s="61">
        <v>534.79999999999995</v>
      </c>
      <c r="AA275" s="61">
        <f>U275+V275+W275+X275+Y275+Z275</f>
        <v>3575.3</v>
      </c>
      <c r="AB275" s="14">
        <v>2020</v>
      </c>
      <c r="AC275" s="78">
        <v>-17.5</v>
      </c>
      <c r="AG275" s="2"/>
      <c r="AH275" s="11"/>
    </row>
    <row r="276" spans="2:34" ht="87.75" customHeight="1" x14ac:dyDescent="0.35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3" t="s">
        <v>239</v>
      </c>
      <c r="T276" s="3" t="s">
        <v>32</v>
      </c>
      <c r="U276" s="14">
        <v>35</v>
      </c>
      <c r="V276" s="14">
        <v>12</v>
      </c>
      <c r="W276" s="14">
        <v>2</v>
      </c>
      <c r="X276" s="14">
        <v>27</v>
      </c>
      <c r="Y276" s="14">
        <v>34</v>
      </c>
      <c r="Z276" s="53">
        <v>13</v>
      </c>
      <c r="AA276" s="53">
        <f>SUM(U276:Z276)</f>
        <v>123</v>
      </c>
      <c r="AB276" s="14">
        <v>2020</v>
      </c>
      <c r="AG276" s="2"/>
      <c r="AH276" s="11"/>
    </row>
    <row r="277" spans="2:34" ht="75" x14ac:dyDescent="0.35">
      <c r="B277" s="12">
        <v>0</v>
      </c>
      <c r="C277" s="12">
        <v>1</v>
      </c>
      <c r="D277" s="12">
        <v>1</v>
      </c>
      <c r="E277" s="12">
        <v>0</v>
      </c>
      <c r="F277" s="12">
        <v>7</v>
      </c>
      <c r="G277" s="12">
        <v>0</v>
      </c>
      <c r="H277" s="12">
        <v>2</v>
      </c>
      <c r="I277" s="12">
        <v>0</v>
      </c>
      <c r="J277" s="12">
        <v>1</v>
      </c>
      <c r="K277" s="12">
        <v>2</v>
      </c>
      <c r="L277" s="12">
        <v>1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3" t="s">
        <v>240</v>
      </c>
      <c r="T277" s="3" t="s">
        <v>12</v>
      </c>
      <c r="U277" s="26">
        <v>0</v>
      </c>
      <c r="V277" s="26">
        <v>638.1</v>
      </c>
      <c r="W277" s="26">
        <v>2950.6</v>
      </c>
      <c r="X277" s="26">
        <v>2881</v>
      </c>
      <c r="Y277" s="26">
        <v>440</v>
      </c>
      <c r="Z277" s="61">
        <v>0</v>
      </c>
      <c r="AA277" s="61">
        <f>U277+V277+W277+X277+Y277+Z277</f>
        <v>6909.7</v>
      </c>
      <c r="AB277" s="14">
        <v>2019</v>
      </c>
      <c r="AC277" s="81"/>
      <c r="AD277" s="59"/>
      <c r="AG277" s="2"/>
      <c r="AH277" s="11"/>
    </row>
    <row r="278" spans="2:34" ht="75" x14ac:dyDescent="0.35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3" t="s">
        <v>241</v>
      </c>
      <c r="T278" s="3" t="s">
        <v>32</v>
      </c>
      <c r="U278" s="14">
        <v>0</v>
      </c>
      <c r="V278" s="14">
        <v>30</v>
      </c>
      <c r="W278" s="14">
        <v>17</v>
      </c>
      <c r="X278" s="14">
        <v>1</v>
      </c>
      <c r="Y278" s="14">
        <v>11</v>
      </c>
      <c r="Z278" s="53">
        <v>0</v>
      </c>
      <c r="AA278" s="53">
        <f>SUM(U278:Z278)</f>
        <v>59</v>
      </c>
      <c r="AB278" s="14">
        <v>2019</v>
      </c>
      <c r="AC278" s="79"/>
      <c r="AG278" s="2"/>
      <c r="AH278" s="11"/>
    </row>
    <row r="279" spans="2:34" ht="37.5" x14ac:dyDescent="0.35">
      <c r="B279" s="12">
        <v>0</v>
      </c>
      <c r="C279" s="12">
        <v>1</v>
      </c>
      <c r="D279" s="12">
        <v>1</v>
      </c>
      <c r="E279" s="12">
        <v>0</v>
      </c>
      <c r="F279" s="12">
        <v>7</v>
      </c>
      <c r="G279" s="12">
        <v>0</v>
      </c>
      <c r="H279" s="12">
        <v>2</v>
      </c>
      <c r="I279" s="12">
        <v>0</v>
      </c>
      <c r="J279" s="12">
        <v>1</v>
      </c>
      <c r="K279" s="12">
        <v>2</v>
      </c>
      <c r="L279" s="12">
        <v>1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3" t="s">
        <v>242</v>
      </c>
      <c r="T279" s="3" t="s">
        <v>12</v>
      </c>
      <c r="U279" s="26">
        <v>0</v>
      </c>
      <c r="V279" s="26">
        <v>506.1</v>
      </c>
      <c r="W279" s="26">
        <v>1153</v>
      </c>
      <c r="X279" s="26">
        <v>164.2</v>
      </c>
      <c r="Y279" s="26">
        <v>0</v>
      </c>
      <c r="Z279" s="61">
        <v>0</v>
      </c>
      <c r="AA279" s="61">
        <f>U279+V279+W279+X279+Y279+Z279</f>
        <v>1823.3</v>
      </c>
      <c r="AB279" s="14">
        <v>2018</v>
      </c>
      <c r="AG279" s="2"/>
      <c r="AH279" s="11"/>
    </row>
    <row r="280" spans="2:34" ht="78" customHeight="1" x14ac:dyDescent="0.35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3" t="s">
        <v>243</v>
      </c>
      <c r="T280" s="3" t="s">
        <v>32</v>
      </c>
      <c r="U280" s="14">
        <v>0</v>
      </c>
      <c r="V280" s="14">
        <v>13</v>
      </c>
      <c r="W280" s="14">
        <v>8</v>
      </c>
      <c r="X280" s="14">
        <v>2</v>
      </c>
      <c r="Y280" s="14">
        <v>0</v>
      </c>
      <c r="Z280" s="53">
        <v>0</v>
      </c>
      <c r="AA280" s="53">
        <f>SUM(U280:Z280)</f>
        <v>23</v>
      </c>
      <c r="AB280" s="14">
        <v>2018</v>
      </c>
      <c r="AG280" s="2"/>
      <c r="AH280" s="11"/>
    </row>
    <row r="281" spans="2:34" ht="60" customHeight="1" x14ac:dyDescent="0.35">
      <c r="B281" s="12">
        <v>0</v>
      </c>
      <c r="C281" s="12">
        <v>1</v>
      </c>
      <c r="D281" s="12">
        <v>1</v>
      </c>
      <c r="E281" s="12">
        <v>0</v>
      </c>
      <c r="F281" s="12">
        <v>7</v>
      </c>
      <c r="G281" s="12">
        <v>0</v>
      </c>
      <c r="H281" s="12">
        <v>2</v>
      </c>
      <c r="I281" s="12">
        <v>0</v>
      </c>
      <c r="J281" s="12">
        <v>1</v>
      </c>
      <c r="K281" s="12">
        <v>2</v>
      </c>
      <c r="L281" s="12">
        <v>1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3" t="s">
        <v>244</v>
      </c>
      <c r="T281" s="3" t="s">
        <v>12</v>
      </c>
      <c r="U281" s="30">
        <v>0</v>
      </c>
      <c r="V281" s="30">
        <v>0</v>
      </c>
      <c r="W281" s="30">
        <v>0</v>
      </c>
      <c r="X281" s="30">
        <v>0</v>
      </c>
      <c r="Y281" s="30">
        <v>0</v>
      </c>
      <c r="Z281" s="61">
        <v>750</v>
      </c>
      <c r="AA281" s="61">
        <f>U281+V281+W281+X281+Y281+Z281</f>
        <v>750</v>
      </c>
      <c r="AB281" s="14">
        <v>2020</v>
      </c>
      <c r="AC281" s="78">
        <v>-75.900000000000006</v>
      </c>
      <c r="AG281" s="2"/>
      <c r="AH281" s="11"/>
    </row>
    <row r="282" spans="2:34" ht="81" customHeight="1" x14ac:dyDescent="0.35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3" t="s">
        <v>245</v>
      </c>
      <c r="T282" s="3" t="s">
        <v>32</v>
      </c>
      <c r="U282" s="28">
        <v>0</v>
      </c>
      <c r="V282" s="28">
        <v>0</v>
      </c>
      <c r="W282" s="28">
        <v>0</v>
      </c>
      <c r="X282" s="28">
        <v>0</v>
      </c>
      <c r="Y282" s="28">
        <v>0</v>
      </c>
      <c r="Z282" s="53">
        <v>14</v>
      </c>
      <c r="AA282" s="64">
        <f>SUM(U282:Z282)</f>
        <v>14</v>
      </c>
      <c r="AB282" s="14">
        <v>2020</v>
      </c>
      <c r="AC282" s="79"/>
      <c r="AG282" s="2"/>
      <c r="AH282" s="11"/>
    </row>
    <row r="283" spans="2:34" ht="56.25" x14ac:dyDescent="0.35">
      <c r="B283" s="12">
        <v>0</v>
      </c>
      <c r="C283" s="12">
        <v>1</v>
      </c>
      <c r="D283" s="12">
        <v>1</v>
      </c>
      <c r="E283" s="12">
        <v>0</v>
      </c>
      <c r="F283" s="12">
        <v>7</v>
      </c>
      <c r="G283" s="12">
        <v>0</v>
      </c>
      <c r="H283" s="12">
        <v>2</v>
      </c>
      <c r="I283" s="12">
        <v>0</v>
      </c>
      <c r="J283" s="12">
        <v>1</v>
      </c>
      <c r="K283" s="12">
        <v>2</v>
      </c>
      <c r="L283" s="12">
        <v>1</v>
      </c>
      <c r="M283" s="12">
        <v>1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8" t="s">
        <v>246</v>
      </c>
      <c r="T283" s="19" t="s">
        <v>12</v>
      </c>
      <c r="U283" s="20">
        <f>U285+U286+U288+U289+U290+U294+U296+U298+U299+U301+U302</f>
        <v>40547.9</v>
      </c>
      <c r="V283" s="20">
        <f>V285+V286+V288+V289+V290+V294+V296+V298+V299+V301+V302</f>
        <v>33979.600000000006</v>
      </c>
      <c r="W283" s="20">
        <f>W285+W286+W288+W289+W290+W294+W296+W298+W299+W301+W302</f>
        <v>68529.100000000006</v>
      </c>
      <c r="X283" s="20">
        <f>X285+X286+X288+X289+X290+X294+X296+X298+X299+X301+X302</f>
        <v>55043.3</v>
      </c>
      <c r="Y283" s="20">
        <f>Y285+Y286+Y288+Y289+Y290+Y294+Y296+Y298+Y299+Y301+Y302</f>
        <v>26050.6</v>
      </c>
      <c r="Z283" s="63">
        <f>Z285+Z286+Z288+Z289+Z290+Z294+Z296+Z298+Z299</f>
        <v>47554.6</v>
      </c>
      <c r="AA283" s="63">
        <f>U283+V283+W283+X283+Y283+Z283</f>
        <v>271705.10000000003</v>
      </c>
      <c r="AB283" s="22">
        <v>2020</v>
      </c>
      <c r="AC283" s="94">
        <f>AC285+AC286+AC288+AC289+AC290+AC294+AC296+AC298+AC299</f>
        <v>-932.4</v>
      </c>
      <c r="AG283" s="2"/>
      <c r="AH283" s="11"/>
    </row>
    <row r="284" spans="2:34" ht="60" customHeight="1" x14ac:dyDescent="0.35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3" t="s">
        <v>73</v>
      </c>
      <c r="T284" s="3" t="s">
        <v>32</v>
      </c>
      <c r="U284" s="14">
        <v>5</v>
      </c>
      <c r="V284" s="14">
        <v>11</v>
      </c>
      <c r="W284" s="14">
        <v>43</v>
      </c>
      <c r="X284" s="14">
        <v>51</v>
      </c>
      <c r="Y284" s="14">
        <v>51</v>
      </c>
      <c r="Z284" s="53">
        <v>25</v>
      </c>
      <c r="AA284" s="53">
        <f>SUM(U284:Z284)</f>
        <v>186</v>
      </c>
      <c r="AB284" s="14">
        <v>2020</v>
      </c>
      <c r="AE284" s="40"/>
      <c r="AG284" s="2"/>
      <c r="AH284" s="11"/>
    </row>
    <row r="285" spans="2:34" ht="22.5" x14ac:dyDescent="0.35">
      <c r="B285" s="12">
        <v>0</v>
      </c>
      <c r="C285" s="12">
        <v>1</v>
      </c>
      <c r="D285" s="12">
        <v>1</v>
      </c>
      <c r="E285" s="12">
        <v>0</v>
      </c>
      <c r="F285" s="12">
        <v>7</v>
      </c>
      <c r="G285" s="12">
        <v>0</v>
      </c>
      <c r="H285" s="12">
        <v>2</v>
      </c>
      <c r="I285" s="12">
        <v>0</v>
      </c>
      <c r="J285" s="12">
        <v>1</v>
      </c>
      <c r="K285" s="12">
        <v>2</v>
      </c>
      <c r="L285" s="12">
        <v>1</v>
      </c>
      <c r="M285" s="12">
        <v>1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4" t="s">
        <v>247</v>
      </c>
      <c r="T285" s="126" t="s">
        <v>12</v>
      </c>
      <c r="U285" s="26">
        <v>23844</v>
      </c>
      <c r="V285" s="26">
        <v>27187.9</v>
      </c>
      <c r="W285" s="26">
        <v>36590.6</v>
      </c>
      <c r="X285" s="26">
        <v>29101.7</v>
      </c>
      <c r="Y285" s="26">
        <v>5281</v>
      </c>
      <c r="Z285" s="61">
        <v>29272.799999999999</v>
      </c>
      <c r="AA285" s="61">
        <f>U285+V285+W285+X285+Y285+Z285</f>
        <v>151278</v>
      </c>
      <c r="AB285" s="14">
        <v>2020</v>
      </c>
      <c r="AC285" s="81">
        <v>-916.9</v>
      </c>
      <c r="AD285" s="59"/>
      <c r="AE285" s="40"/>
      <c r="AG285" s="2"/>
      <c r="AH285" s="11"/>
    </row>
    <row r="286" spans="2:34" x14ac:dyDescent="0.35">
      <c r="B286" s="12">
        <v>0</v>
      </c>
      <c r="C286" s="12">
        <v>1</v>
      </c>
      <c r="D286" s="12">
        <v>1</v>
      </c>
      <c r="E286" s="12">
        <v>0</v>
      </c>
      <c r="F286" s="12">
        <v>7</v>
      </c>
      <c r="G286" s="12">
        <v>0</v>
      </c>
      <c r="H286" s="12">
        <v>2</v>
      </c>
      <c r="I286" s="12">
        <v>0</v>
      </c>
      <c r="J286" s="12">
        <v>1</v>
      </c>
      <c r="K286" s="12">
        <v>2</v>
      </c>
      <c r="L286" s="12">
        <v>1</v>
      </c>
      <c r="M286" s="12">
        <v>1</v>
      </c>
      <c r="N286" s="12">
        <v>1</v>
      </c>
      <c r="O286" s="12">
        <v>0</v>
      </c>
      <c r="P286" s="12">
        <v>4</v>
      </c>
      <c r="Q286" s="12">
        <v>4</v>
      </c>
      <c r="R286" s="12">
        <v>0</v>
      </c>
      <c r="S286" s="130"/>
      <c r="T286" s="139"/>
      <c r="U286" s="26">
        <v>5594.4</v>
      </c>
      <c r="V286" s="26">
        <v>5594.4</v>
      </c>
      <c r="W286" s="26">
        <v>0</v>
      </c>
      <c r="X286" s="26">
        <v>3088.7</v>
      </c>
      <c r="Y286" s="26">
        <v>10824.6</v>
      </c>
      <c r="Z286" s="61">
        <v>13613.8</v>
      </c>
      <c r="AA286" s="61">
        <f>U286+V286+W286+X286+Y286+Z286</f>
        <v>38715.899999999994</v>
      </c>
      <c r="AB286" s="14">
        <v>2020</v>
      </c>
      <c r="AE286" s="40"/>
      <c r="AG286" s="2"/>
      <c r="AH286" s="11"/>
    </row>
    <row r="287" spans="2:34" ht="168.75" x14ac:dyDescent="0.35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30"/>
      <c r="T287" s="139"/>
      <c r="U287" s="43" t="s">
        <v>248</v>
      </c>
      <c r="V287" s="30"/>
      <c r="W287" s="30"/>
      <c r="X287" s="30"/>
      <c r="Y287" s="30"/>
      <c r="Z287" s="56"/>
      <c r="AA287" s="65" t="s">
        <v>248</v>
      </c>
      <c r="AB287" s="14">
        <v>2020</v>
      </c>
      <c r="AG287" s="2"/>
      <c r="AH287" s="11"/>
    </row>
    <row r="288" spans="2:34" x14ac:dyDescent="0.35">
      <c r="B288" s="12">
        <v>0</v>
      </c>
      <c r="C288" s="12">
        <v>1</v>
      </c>
      <c r="D288" s="12">
        <v>1</v>
      </c>
      <c r="E288" s="12">
        <v>0</v>
      </c>
      <c r="F288" s="12">
        <v>7</v>
      </c>
      <c r="G288" s="12">
        <v>0</v>
      </c>
      <c r="H288" s="12">
        <v>2</v>
      </c>
      <c r="I288" s="12">
        <v>0</v>
      </c>
      <c r="J288" s="12">
        <v>1</v>
      </c>
      <c r="K288" s="12">
        <v>2</v>
      </c>
      <c r="L288" s="12">
        <v>1</v>
      </c>
      <c r="M288" s="12">
        <v>1</v>
      </c>
      <c r="N288" s="12" t="s">
        <v>36</v>
      </c>
      <c r="O288" s="12">
        <v>0</v>
      </c>
      <c r="P288" s="12">
        <v>4</v>
      </c>
      <c r="Q288" s="12">
        <v>4</v>
      </c>
      <c r="R288" s="12">
        <v>0</v>
      </c>
      <c r="S288" s="130"/>
      <c r="T288" s="139"/>
      <c r="U288" s="26">
        <v>0</v>
      </c>
      <c r="V288" s="26">
        <v>0</v>
      </c>
      <c r="W288" s="26">
        <v>2018.2</v>
      </c>
      <c r="X288" s="26">
        <v>1034.2</v>
      </c>
      <c r="Y288" s="26">
        <v>2829.2</v>
      </c>
      <c r="Z288" s="61">
        <v>3939.3</v>
      </c>
      <c r="AA288" s="61">
        <f>U288+V288+W288+X288+Y288+Z288</f>
        <v>9820.9000000000015</v>
      </c>
      <c r="AB288" s="14">
        <v>2020</v>
      </c>
      <c r="AC288" s="78">
        <v>-15.5</v>
      </c>
      <c r="AG288" s="2"/>
      <c r="AH288" s="11"/>
    </row>
    <row r="289" spans="2:34" x14ac:dyDescent="0.35">
      <c r="B289" s="12">
        <v>0</v>
      </c>
      <c r="C289" s="12">
        <v>1</v>
      </c>
      <c r="D289" s="12">
        <v>1</v>
      </c>
      <c r="E289" s="12">
        <v>0</v>
      </c>
      <c r="F289" s="12">
        <v>7</v>
      </c>
      <c r="G289" s="12">
        <v>0</v>
      </c>
      <c r="H289" s="12">
        <v>2</v>
      </c>
      <c r="I289" s="12">
        <v>0</v>
      </c>
      <c r="J289" s="12">
        <v>1</v>
      </c>
      <c r="K289" s="12">
        <v>2</v>
      </c>
      <c r="L289" s="12">
        <v>1</v>
      </c>
      <c r="M289" s="12">
        <v>1</v>
      </c>
      <c r="N289" s="12">
        <v>1</v>
      </c>
      <c r="O289" s="12">
        <v>1</v>
      </c>
      <c r="P289" s="12">
        <v>1</v>
      </c>
      <c r="Q289" s="12">
        <v>7</v>
      </c>
      <c r="R289" s="12">
        <v>0</v>
      </c>
      <c r="S289" s="130"/>
      <c r="T289" s="139"/>
      <c r="U289" s="26">
        <v>0</v>
      </c>
      <c r="V289" s="26">
        <v>0</v>
      </c>
      <c r="W289" s="26">
        <v>0</v>
      </c>
      <c r="X289" s="26">
        <v>0</v>
      </c>
      <c r="Y289" s="26">
        <v>1000</v>
      </c>
      <c r="Z289" s="61">
        <v>0</v>
      </c>
      <c r="AA289" s="61">
        <f>U289+V289+W289+X289+Y289+Z289</f>
        <v>1000</v>
      </c>
      <c r="AB289" s="14">
        <v>2019</v>
      </c>
      <c r="AG289" s="2"/>
      <c r="AH289" s="11"/>
    </row>
    <row r="290" spans="2:34" x14ac:dyDescent="0.35">
      <c r="B290" s="12">
        <v>0</v>
      </c>
      <c r="C290" s="12">
        <v>1</v>
      </c>
      <c r="D290" s="12">
        <v>1</v>
      </c>
      <c r="E290" s="12">
        <v>0</v>
      </c>
      <c r="F290" s="12">
        <v>7</v>
      </c>
      <c r="G290" s="12">
        <v>0</v>
      </c>
      <c r="H290" s="12">
        <v>2</v>
      </c>
      <c r="I290" s="12">
        <v>0</v>
      </c>
      <c r="J290" s="12">
        <v>1</v>
      </c>
      <c r="K290" s="12">
        <v>2</v>
      </c>
      <c r="L290" s="12">
        <v>1</v>
      </c>
      <c r="M290" s="12">
        <v>1</v>
      </c>
      <c r="N290" s="12">
        <v>1</v>
      </c>
      <c r="O290" s="12">
        <v>0</v>
      </c>
      <c r="P290" s="12">
        <v>4</v>
      </c>
      <c r="Q290" s="12">
        <v>4</v>
      </c>
      <c r="R290" s="12">
        <v>0</v>
      </c>
      <c r="S290" s="125"/>
      <c r="T290" s="127"/>
      <c r="U290" s="26">
        <v>0</v>
      </c>
      <c r="V290" s="26">
        <v>0</v>
      </c>
      <c r="W290" s="26">
        <v>5702.4</v>
      </c>
      <c r="X290" s="26">
        <v>0</v>
      </c>
      <c r="Y290" s="26">
        <v>0</v>
      </c>
      <c r="Z290" s="61">
        <v>0</v>
      </c>
      <c r="AA290" s="61">
        <f>U290+V290+W290+X290+Y290+Z290</f>
        <v>5702.4</v>
      </c>
      <c r="AB290" s="14">
        <v>2017</v>
      </c>
      <c r="AG290" s="2"/>
      <c r="AH290" s="11"/>
    </row>
    <row r="291" spans="2:34" ht="75" x14ac:dyDescent="0.35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3" t="s">
        <v>249</v>
      </c>
      <c r="T291" s="3" t="s">
        <v>32</v>
      </c>
      <c r="U291" s="14">
        <v>5</v>
      </c>
      <c r="V291" s="14">
        <v>7</v>
      </c>
      <c r="W291" s="14">
        <v>15</v>
      </c>
      <c r="X291" s="14">
        <v>15</v>
      </c>
      <c r="Y291" s="14">
        <v>14</v>
      </c>
      <c r="Z291" s="53">
        <v>25</v>
      </c>
      <c r="AA291" s="53">
        <f>SUM(U291:Z291)</f>
        <v>81</v>
      </c>
      <c r="AB291" s="14">
        <v>2020</v>
      </c>
      <c r="AG291" s="2"/>
      <c r="AH291" s="11"/>
    </row>
    <row r="292" spans="2:34" ht="81.75" customHeight="1" x14ac:dyDescent="0.35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3" t="s">
        <v>250</v>
      </c>
      <c r="T292" s="3" t="s">
        <v>44</v>
      </c>
      <c r="U292" s="14">
        <v>1</v>
      </c>
      <c r="V292" s="14">
        <v>1</v>
      </c>
      <c r="W292" s="14">
        <v>1</v>
      </c>
      <c r="X292" s="14">
        <v>1</v>
      </c>
      <c r="Y292" s="14">
        <v>1</v>
      </c>
      <c r="Z292" s="53">
        <v>1</v>
      </c>
      <c r="AA292" s="53">
        <v>1</v>
      </c>
      <c r="AB292" s="14">
        <v>2020</v>
      </c>
      <c r="AG292" s="2"/>
      <c r="AH292" s="11"/>
    </row>
    <row r="293" spans="2:34" ht="40.5" customHeight="1" x14ac:dyDescent="0.35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3" t="s">
        <v>251</v>
      </c>
      <c r="T293" s="3" t="s">
        <v>32</v>
      </c>
      <c r="U293" s="14">
        <v>5</v>
      </c>
      <c r="V293" s="14">
        <v>2</v>
      </c>
      <c r="W293" s="14">
        <v>2</v>
      </c>
      <c r="X293" s="14">
        <v>15</v>
      </c>
      <c r="Y293" s="14">
        <v>14</v>
      </c>
      <c r="Z293" s="53">
        <v>25</v>
      </c>
      <c r="AA293" s="53">
        <f>SUM(U293:Z293)</f>
        <v>63</v>
      </c>
      <c r="AB293" s="14">
        <v>2020</v>
      </c>
      <c r="AG293" s="2"/>
      <c r="AH293" s="11"/>
    </row>
    <row r="294" spans="2:34" ht="37.5" x14ac:dyDescent="0.35">
      <c r="B294" s="12">
        <v>0</v>
      </c>
      <c r="C294" s="12">
        <v>1</v>
      </c>
      <c r="D294" s="12">
        <v>1</v>
      </c>
      <c r="E294" s="12">
        <v>0</v>
      </c>
      <c r="F294" s="12">
        <v>7</v>
      </c>
      <c r="G294" s="12">
        <v>0</v>
      </c>
      <c r="H294" s="12">
        <v>2</v>
      </c>
      <c r="I294" s="12">
        <v>0</v>
      </c>
      <c r="J294" s="12">
        <v>1</v>
      </c>
      <c r="K294" s="12">
        <v>2</v>
      </c>
      <c r="L294" s="12">
        <v>7</v>
      </c>
      <c r="M294" s="12">
        <v>6</v>
      </c>
      <c r="N294" s="12">
        <v>3</v>
      </c>
      <c r="O294" s="12">
        <v>2</v>
      </c>
      <c r="P294" s="12">
        <v>0</v>
      </c>
      <c r="Q294" s="12">
        <v>0</v>
      </c>
      <c r="R294" s="12">
        <v>0</v>
      </c>
      <c r="S294" s="13" t="s">
        <v>252</v>
      </c>
      <c r="T294" s="3" t="s">
        <v>12</v>
      </c>
      <c r="U294" s="26">
        <v>11109.5</v>
      </c>
      <c r="V294" s="26">
        <v>36.4</v>
      </c>
      <c r="W294" s="26">
        <v>0</v>
      </c>
      <c r="X294" s="26">
        <v>0</v>
      </c>
      <c r="Y294" s="26">
        <v>0</v>
      </c>
      <c r="Z294" s="61">
        <v>0</v>
      </c>
      <c r="AA294" s="61">
        <f>U294+V294+W294+X294+Y294+Z294</f>
        <v>11145.9</v>
      </c>
      <c r="AB294" s="14">
        <v>2016</v>
      </c>
      <c r="AG294" s="2"/>
      <c r="AH294" s="11"/>
    </row>
    <row r="295" spans="2:34" ht="56.25" x14ac:dyDescent="0.35"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3" t="s">
        <v>253</v>
      </c>
      <c r="T295" s="3" t="s">
        <v>32</v>
      </c>
      <c r="U295" s="14">
        <v>1</v>
      </c>
      <c r="V295" s="14">
        <v>1</v>
      </c>
      <c r="W295" s="14">
        <v>0</v>
      </c>
      <c r="X295" s="14">
        <v>0</v>
      </c>
      <c r="Y295" s="14">
        <v>0</v>
      </c>
      <c r="Z295" s="53">
        <v>0</v>
      </c>
      <c r="AA295" s="53">
        <f>SUM(U295:Z295)</f>
        <v>2</v>
      </c>
      <c r="AB295" s="14">
        <v>2016</v>
      </c>
      <c r="AG295" s="2"/>
      <c r="AH295" s="11"/>
    </row>
    <row r="296" spans="2:34" ht="113.25" customHeight="1" x14ac:dyDescent="0.35">
      <c r="B296" s="12">
        <v>0</v>
      </c>
      <c r="C296" s="12">
        <v>1</v>
      </c>
      <c r="D296" s="12">
        <v>1</v>
      </c>
      <c r="E296" s="12">
        <v>0</v>
      </c>
      <c r="F296" s="12">
        <v>7</v>
      </c>
      <c r="G296" s="12">
        <v>0</v>
      </c>
      <c r="H296" s="12">
        <v>2</v>
      </c>
      <c r="I296" s="12">
        <v>0</v>
      </c>
      <c r="J296" s="12">
        <v>1</v>
      </c>
      <c r="K296" s="12">
        <v>2</v>
      </c>
      <c r="L296" s="12">
        <v>1</v>
      </c>
      <c r="M296" s="12">
        <v>1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3" t="s">
        <v>254</v>
      </c>
      <c r="T296" s="3" t="s">
        <v>12</v>
      </c>
      <c r="U296" s="30">
        <v>0</v>
      </c>
      <c r="V296" s="30">
        <v>713.1</v>
      </c>
      <c r="W296" s="30">
        <v>741.4</v>
      </c>
      <c r="X296" s="30">
        <v>130.80000000000001</v>
      </c>
      <c r="Y296" s="30">
        <v>115.6</v>
      </c>
      <c r="Z296" s="61">
        <v>728.7</v>
      </c>
      <c r="AA296" s="61">
        <f>U296+V296+W296+X296+Y296+Z296</f>
        <v>2429.6</v>
      </c>
      <c r="AB296" s="14">
        <v>2020</v>
      </c>
      <c r="AG296" s="2"/>
      <c r="AH296" s="11"/>
    </row>
    <row r="297" spans="2:34" ht="138.75" customHeight="1" x14ac:dyDescent="0.35"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3" t="s">
        <v>255</v>
      </c>
      <c r="T297" s="3" t="s">
        <v>32</v>
      </c>
      <c r="U297" s="14">
        <v>0</v>
      </c>
      <c r="V297" s="14">
        <v>1</v>
      </c>
      <c r="W297" s="14">
        <v>40</v>
      </c>
      <c r="X297" s="14">
        <v>40</v>
      </c>
      <c r="Y297" s="14">
        <v>50</v>
      </c>
      <c r="Z297" s="53">
        <v>1</v>
      </c>
      <c r="AA297" s="106">
        <v>50</v>
      </c>
      <c r="AB297" s="14">
        <v>2020</v>
      </c>
      <c r="AG297" s="2"/>
      <c r="AH297" s="11"/>
    </row>
    <row r="298" spans="2:34" ht="31.5" customHeight="1" x14ac:dyDescent="0.35">
      <c r="B298" s="12">
        <v>0</v>
      </c>
      <c r="C298" s="12">
        <v>1</v>
      </c>
      <c r="D298" s="12">
        <v>1</v>
      </c>
      <c r="E298" s="12">
        <v>0</v>
      </c>
      <c r="F298" s="12">
        <v>7</v>
      </c>
      <c r="G298" s="12">
        <v>0</v>
      </c>
      <c r="H298" s="12">
        <v>2</v>
      </c>
      <c r="I298" s="12">
        <v>0</v>
      </c>
      <c r="J298" s="12">
        <v>1</v>
      </c>
      <c r="K298" s="12">
        <v>2</v>
      </c>
      <c r="L298" s="12">
        <v>1</v>
      </c>
      <c r="M298" s="12">
        <v>1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8" t="s">
        <v>256</v>
      </c>
      <c r="T298" s="126" t="s">
        <v>77</v>
      </c>
      <c r="U298" s="30">
        <v>0</v>
      </c>
      <c r="V298" s="30">
        <v>44.8</v>
      </c>
      <c r="W298" s="30">
        <v>944.1</v>
      </c>
      <c r="X298" s="30">
        <v>0</v>
      </c>
      <c r="Y298" s="30">
        <v>0</v>
      </c>
      <c r="Z298" s="56">
        <v>0</v>
      </c>
      <c r="AA298" s="61">
        <f t="shared" ref="AA298:AA305" si="27">U298+V298+W298+X298+Y298+Z298</f>
        <v>988.9</v>
      </c>
      <c r="AB298" s="14">
        <v>2017</v>
      </c>
      <c r="AG298" s="2"/>
      <c r="AH298" s="11"/>
    </row>
    <row r="299" spans="2:34" ht="29.25" customHeight="1" x14ac:dyDescent="0.35">
      <c r="B299" s="12">
        <v>0</v>
      </c>
      <c r="C299" s="12">
        <v>1</v>
      </c>
      <c r="D299" s="12">
        <v>1</v>
      </c>
      <c r="E299" s="12">
        <v>0</v>
      </c>
      <c r="F299" s="12">
        <v>7</v>
      </c>
      <c r="G299" s="12">
        <v>0</v>
      </c>
      <c r="H299" s="12">
        <v>2</v>
      </c>
      <c r="I299" s="12">
        <v>0</v>
      </c>
      <c r="J299" s="12">
        <v>1</v>
      </c>
      <c r="K299" s="12">
        <v>2</v>
      </c>
      <c r="L299" s="12">
        <v>1</v>
      </c>
      <c r="M299" s="12">
        <v>1</v>
      </c>
      <c r="N299" s="12">
        <v>1</v>
      </c>
      <c r="O299" s="12">
        <v>0</v>
      </c>
      <c r="P299" s="12">
        <v>7</v>
      </c>
      <c r="Q299" s="12">
        <v>1</v>
      </c>
      <c r="R299" s="12" t="s">
        <v>87</v>
      </c>
      <c r="S299" s="129"/>
      <c r="T299" s="127"/>
      <c r="U299" s="30">
        <v>0</v>
      </c>
      <c r="V299" s="30">
        <v>403</v>
      </c>
      <c r="W299" s="30">
        <v>0</v>
      </c>
      <c r="X299" s="30">
        <v>0</v>
      </c>
      <c r="Y299" s="30">
        <v>0</v>
      </c>
      <c r="Z299" s="56">
        <v>0</v>
      </c>
      <c r="AA299" s="61">
        <f t="shared" si="27"/>
        <v>403</v>
      </c>
      <c r="AB299" s="14">
        <v>2016</v>
      </c>
      <c r="AG299" s="2"/>
      <c r="AH299" s="11"/>
    </row>
    <row r="300" spans="2:34" ht="37.5" customHeight="1" x14ac:dyDescent="0.35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3" t="s">
        <v>257</v>
      </c>
      <c r="T300" s="3" t="s">
        <v>32</v>
      </c>
      <c r="U300" s="14">
        <v>0</v>
      </c>
      <c r="V300" s="14">
        <v>2</v>
      </c>
      <c r="W300" s="14">
        <v>4</v>
      </c>
      <c r="X300" s="14">
        <v>0</v>
      </c>
      <c r="Y300" s="14">
        <v>0</v>
      </c>
      <c r="Z300" s="53">
        <v>0</v>
      </c>
      <c r="AA300" s="53">
        <f t="shared" si="27"/>
        <v>6</v>
      </c>
      <c r="AB300" s="14">
        <v>2017</v>
      </c>
      <c r="AG300" s="2"/>
      <c r="AH300" s="11"/>
    </row>
    <row r="301" spans="2:34" ht="41.25" customHeight="1" x14ac:dyDescent="0.35">
      <c r="B301" s="12">
        <v>0</v>
      </c>
      <c r="C301" s="12">
        <v>1</v>
      </c>
      <c r="D301" s="12">
        <v>1</v>
      </c>
      <c r="E301" s="12">
        <v>0</v>
      </c>
      <c r="F301" s="12">
        <v>7</v>
      </c>
      <c r="G301" s="12">
        <v>0</v>
      </c>
      <c r="H301" s="12">
        <v>2</v>
      </c>
      <c r="I301" s="12">
        <v>0</v>
      </c>
      <c r="J301" s="12">
        <v>1</v>
      </c>
      <c r="K301" s="12">
        <v>2</v>
      </c>
      <c r="L301" s="12" t="s">
        <v>258</v>
      </c>
      <c r="M301" s="12">
        <v>1</v>
      </c>
      <c r="N301" s="12" t="s">
        <v>36</v>
      </c>
      <c r="O301" s="12">
        <v>0</v>
      </c>
      <c r="P301" s="12">
        <v>3</v>
      </c>
      <c r="Q301" s="12">
        <v>9</v>
      </c>
      <c r="R301" s="12">
        <v>0</v>
      </c>
      <c r="S301" s="128" t="s">
        <v>259</v>
      </c>
      <c r="T301" s="126" t="s">
        <v>77</v>
      </c>
      <c r="U301" s="26">
        <v>0</v>
      </c>
      <c r="V301" s="26">
        <v>0</v>
      </c>
      <c r="W301" s="26">
        <v>4893.3</v>
      </c>
      <c r="X301" s="26">
        <v>15502.5</v>
      </c>
      <c r="Y301" s="26">
        <v>1200.2</v>
      </c>
      <c r="Z301" s="61">
        <v>0</v>
      </c>
      <c r="AA301" s="61">
        <f t="shared" si="27"/>
        <v>21596</v>
      </c>
      <c r="AB301" s="14">
        <v>2019</v>
      </c>
      <c r="AG301" s="2"/>
      <c r="AH301" s="11"/>
    </row>
    <row r="302" spans="2:34" ht="57" customHeight="1" x14ac:dyDescent="0.35">
      <c r="B302" s="12">
        <v>0</v>
      </c>
      <c r="C302" s="12">
        <v>1</v>
      </c>
      <c r="D302" s="12">
        <v>1</v>
      </c>
      <c r="E302" s="12">
        <v>0</v>
      </c>
      <c r="F302" s="12">
        <v>7</v>
      </c>
      <c r="G302" s="12">
        <v>0</v>
      </c>
      <c r="H302" s="12">
        <v>2</v>
      </c>
      <c r="I302" s="12">
        <v>0</v>
      </c>
      <c r="J302" s="12">
        <v>1</v>
      </c>
      <c r="K302" s="12">
        <v>2</v>
      </c>
      <c r="L302" s="12" t="s">
        <v>258</v>
      </c>
      <c r="M302" s="12">
        <v>1</v>
      </c>
      <c r="N302" s="12">
        <v>1</v>
      </c>
      <c r="O302" s="12">
        <v>0</v>
      </c>
      <c r="P302" s="12">
        <v>3</v>
      </c>
      <c r="Q302" s="12">
        <v>9</v>
      </c>
      <c r="R302" s="12">
        <v>0</v>
      </c>
      <c r="S302" s="129"/>
      <c r="T302" s="127"/>
      <c r="U302" s="26">
        <v>0</v>
      </c>
      <c r="V302" s="26">
        <v>0</v>
      </c>
      <c r="W302" s="26">
        <v>17639.099999999999</v>
      </c>
      <c r="X302" s="26">
        <v>6185.4</v>
      </c>
      <c r="Y302" s="26">
        <v>4800</v>
      </c>
      <c r="Z302" s="61">
        <v>0</v>
      </c>
      <c r="AA302" s="61">
        <f t="shared" si="27"/>
        <v>28624.5</v>
      </c>
      <c r="AB302" s="14">
        <v>2019</v>
      </c>
      <c r="AG302" s="2"/>
      <c r="AH302" s="11"/>
    </row>
    <row r="303" spans="2:34" ht="117.75" customHeight="1" x14ac:dyDescent="0.35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3" t="s">
        <v>260</v>
      </c>
      <c r="T303" s="3" t="s">
        <v>32</v>
      </c>
      <c r="U303" s="14">
        <v>0</v>
      </c>
      <c r="V303" s="14">
        <v>0</v>
      </c>
      <c r="W303" s="14">
        <v>9</v>
      </c>
      <c r="X303" s="14">
        <v>1</v>
      </c>
      <c r="Y303" s="14">
        <v>4</v>
      </c>
      <c r="Z303" s="53">
        <v>0</v>
      </c>
      <c r="AA303" s="55">
        <f t="shared" si="27"/>
        <v>14</v>
      </c>
      <c r="AB303" s="14">
        <v>2019</v>
      </c>
      <c r="AG303" s="2"/>
      <c r="AH303" s="11"/>
    </row>
    <row r="304" spans="2:34" ht="39" customHeight="1" x14ac:dyDescent="0.35">
      <c r="B304" s="12">
        <v>0</v>
      </c>
      <c r="C304" s="12">
        <v>0</v>
      </c>
      <c r="D304" s="12">
        <v>0</v>
      </c>
      <c r="E304" s="12">
        <v>0</v>
      </c>
      <c r="F304" s="12">
        <v>7</v>
      </c>
      <c r="G304" s="12">
        <v>0</v>
      </c>
      <c r="H304" s="12">
        <v>2</v>
      </c>
      <c r="I304" s="12">
        <v>0</v>
      </c>
      <c r="J304" s="12">
        <v>1</v>
      </c>
      <c r="K304" s="12">
        <v>2</v>
      </c>
      <c r="L304" s="12">
        <v>1</v>
      </c>
      <c r="M304" s="12">
        <v>2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44" t="s">
        <v>261</v>
      </c>
      <c r="T304" s="146" t="s">
        <v>12</v>
      </c>
      <c r="U304" s="20">
        <f>U307+U312+U313+U318+U319+U320+U321+U322+U329+U330+U331+U332+U333+U334</f>
        <v>9604.2000000000007</v>
      </c>
      <c r="V304" s="20">
        <f>V307+V312+V313+V318+V319+V320+V321+V322+V329+V330+V331+V332+V333+V334</f>
        <v>2700</v>
      </c>
      <c r="W304" s="20">
        <f>W307+W312+W313+W318+W319+W320+W321+W322+W329+W330+W331+W332+W333+W334</f>
        <v>572192.5</v>
      </c>
      <c r="X304" s="20">
        <f>X307+X312+X313+X318+X319+X320+X321+X322+X329+X330+X331+X332+X333+X334</f>
        <v>1215423.9000000001</v>
      </c>
      <c r="Y304" s="20">
        <f>Y321+Y320+Y322+Y331</f>
        <v>576934.80000000005</v>
      </c>
      <c r="Z304" s="63">
        <f>Z321+Z320</f>
        <v>0</v>
      </c>
      <c r="AA304" s="63">
        <f t="shared" si="27"/>
        <v>2376855.4000000004</v>
      </c>
      <c r="AB304" s="108">
        <v>2019</v>
      </c>
      <c r="AG304" s="2"/>
      <c r="AH304" s="11"/>
    </row>
    <row r="305" spans="2:34" ht="59.25" customHeight="1" x14ac:dyDescent="0.35">
      <c r="B305" s="12">
        <v>0</v>
      </c>
      <c r="C305" s="12">
        <v>4</v>
      </c>
      <c r="D305" s="12">
        <v>3</v>
      </c>
      <c r="E305" s="12">
        <v>0</v>
      </c>
      <c r="F305" s="12">
        <v>7</v>
      </c>
      <c r="G305" s="12">
        <v>0</v>
      </c>
      <c r="H305" s="12">
        <v>2</v>
      </c>
      <c r="I305" s="12">
        <v>0</v>
      </c>
      <c r="J305" s="12">
        <v>1</v>
      </c>
      <c r="K305" s="12">
        <v>2</v>
      </c>
      <c r="L305" s="12" t="s">
        <v>258</v>
      </c>
      <c r="M305" s="12">
        <v>1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45"/>
      <c r="T305" s="147"/>
      <c r="U305" s="20">
        <v>0</v>
      </c>
      <c r="V305" s="20">
        <v>0</v>
      </c>
      <c r="W305" s="20">
        <v>0</v>
      </c>
      <c r="X305" s="20">
        <v>0</v>
      </c>
      <c r="Y305" s="20">
        <f>Y312+Y313+Y314+Y315+Y332+Y335+Y336+Y337+Y325+Y326</f>
        <v>1060591.3</v>
      </c>
      <c r="Z305" s="63">
        <f>Z311+Z325+Z326+Z328</f>
        <v>970367.80000000016</v>
      </c>
      <c r="AA305" s="63">
        <f t="shared" si="27"/>
        <v>2030959.1</v>
      </c>
      <c r="AB305" s="32">
        <v>2020</v>
      </c>
      <c r="AG305" s="2"/>
      <c r="AH305" s="11"/>
    </row>
    <row r="306" spans="2:34" ht="78" customHeight="1" x14ac:dyDescent="0.35"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3" t="s">
        <v>262</v>
      </c>
      <c r="T306" s="3" t="s">
        <v>40</v>
      </c>
      <c r="U306" s="23">
        <v>0</v>
      </c>
      <c r="V306" s="23">
        <v>0</v>
      </c>
      <c r="W306" s="23">
        <v>0</v>
      </c>
      <c r="X306" s="23">
        <v>0</v>
      </c>
      <c r="Y306" s="23">
        <v>1784</v>
      </c>
      <c r="Z306" s="55">
        <v>0</v>
      </c>
      <c r="AA306" s="55">
        <f>SUM(U306:Z306)</f>
        <v>1784</v>
      </c>
      <c r="AB306" s="16">
        <v>2019</v>
      </c>
      <c r="AG306" s="2"/>
      <c r="AH306" s="11"/>
    </row>
    <row r="307" spans="2:34" ht="99" customHeight="1" x14ac:dyDescent="0.35">
      <c r="B307" s="12">
        <v>0</v>
      </c>
      <c r="C307" s="12">
        <v>0</v>
      </c>
      <c r="D307" s="12">
        <v>7</v>
      </c>
      <c r="E307" s="12">
        <v>0</v>
      </c>
      <c r="F307" s="12">
        <v>7</v>
      </c>
      <c r="G307" s="12">
        <v>0</v>
      </c>
      <c r="H307" s="12">
        <v>2</v>
      </c>
      <c r="I307" s="12">
        <v>0</v>
      </c>
      <c r="J307" s="12">
        <v>1</v>
      </c>
      <c r="K307" s="12">
        <v>2</v>
      </c>
      <c r="L307" s="12">
        <v>1</v>
      </c>
      <c r="M307" s="12">
        <v>2</v>
      </c>
      <c r="N307" s="12">
        <v>0</v>
      </c>
      <c r="O307" s="12">
        <v>0</v>
      </c>
      <c r="P307" s="12">
        <v>0</v>
      </c>
      <c r="Q307" s="12">
        <v>0</v>
      </c>
      <c r="R307" s="12">
        <v>1</v>
      </c>
      <c r="S307" s="13" t="s">
        <v>263</v>
      </c>
      <c r="T307" s="3" t="s">
        <v>12</v>
      </c>
      <c r="U307" s="37">
        <v>9604.2000000000007</v>
      </c>
      <c r="V307" s="37">
        <v>2700</v>
      </c>
      <c r="W307" s="37">
        <v>2873.1</v>
      </c>
      <c r="X307" s="30">
        <v>0</v>
      </c>
      <c r="Y307" s="30">
        <v>0</v>
      </c>
      <c r="Z307" s="56">
        <v>0</v>
      </c>
      <c r="AA307" s="61">
        <f>U307+V307+W307+X307+Y307+Z307</f>
        <v>15177.300000000001</v>
      </c>
      <c r="AB307" s="16">
        <v>2017</v>
      </c>
      <c r="AG307" s="2"/>
      <c r="AH307" s="11"/>
    </row>
    <row r="308" spans="2:34" ht="56.25" x14ac:dyDescent="0.35"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3" t="s">
        <v>264</v>
      </c>
      <c r="T308" s="3" t="s">
        <v>32</v>
      </c>
      <c r="U308" s="14">
        <v>0</v>
      </c>
      <c r="V308" s="14">
        <v>0</v>
      </c>
      <c r="W308" s="14">
        <v>1</v>
      </c>
      <c r="X308" s="14">
        <v>0</v>
      </c>
      <c r="Y308" s="14">
        <v>0</v>
      </c>
      <c r="Z308" s="53">
        <v>0</v>
      </c>
      <c r="AA308" s="53">
        <f>SUM(U308:Z308)</f>
        <v>1</v>
      </c>
      <c r="AB308" s="16">
        <v>2017</v>
      </c>
      <c r="AG308" s="2"/>
      <c r="AH308" s="11"/>
    </row>
    <row r="309" spans="2:34" ht="56.25" x14ac:dyDescent="0.35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67" t="s">
        <v>265</v>
      </c>
      <c r="T309" s="77" t="s">
        <v>44</v>
      </c>
      <c r="U309" s="53">
        <v>0</v>
      </c>
      <c r="V309" s="53">
        <v>0</v>
      </c>
      <c r="W309" s="53">
        <v>0</v>
      </c>
      <c r="X309" s="53">
        <v>1</v>
      </c>
      <c r="Y309" s="53">
        <v>0</v>
      </c>
      <c r="Z309" s="53">
        <v>0</v>
      </c>
      <c r="AA309" s="53">
        <v>1</v>
      </c>
      <c r="AB309" s="53">
        <v>2018</v>
      </c>
      <c r="AG309" s="2"/>
      <c r="AH309" s="11"/>
    </row>
    <row r="310" spans="2:34" ht="37.5" x14ac:dyDescent="0.35"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67" t="s">
        <v>266</v>
      </c>
      <c r="T310" s="77" t="s">
        <v>32</v>
      </c>
      <c r="U310" s="53">
        <v>0</v>
      </c>
      <c r="V310" s="53">
        <v>0</v>
      </c>
      <c r="W310" s="53">
        <v>0</v>
      </c>
      <c r="X310" s="53">
        <v>1</v>
      </c>
      <c r="Y310" s="53">
        <v>0</v>
      </c>
      <c r="Z310" s="53">
        <v>0</v>
      </c>
      <c r="AA310" s="53">
        <f>SUM(U310:Z310)</f>
        <v>1</v>
      </c>
      <c r="AB310" s="53">
        <v>2018</v>
      </c>
      <c r="AG310" s="2"/>
      <c r="AH310" s="11"/>
    </row>
    <row r="311" spans="2:34" x14ac:dyDescent="0.35">
      <c r="B311" s="12">
        <v>0</v>
      </c>
      <c r="C311" s="12">
        <v>4</v>
      </c>
      <c r="D311" s="12">
        <v>3</v>
      </c>
      <c r="E311" s="12">
        <v>0</v>
      </c>
      <c r="F311" s="12">
        <v>7</v>
      </c>
      <c r="G311" s="12">
        <v>0</v>
      </c>
      <c r="H311" s="12">
        <v>2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4" t="s">
        <v>267</v>
      </c>
      <c r="T311" s="126" t="s">
        <v>12</v>
      </c>
      <c r="U311" s="26">
        <f t="shared" ref="U311:AA311" si="28">U312+U313+U314+U315</f>
        <v>0</v>
      </c>
      <c r="V311" s="26">
        <f t="shared" si="28"/>
        <v>0</v>
      </c>
      <c r="W311" s="26">
        <f t="shared" si="28"/>
        <v>0</v>
      </c>
      <c r="X311" s="26">
        <f t="shared" si="28"/>
        <v>0</v>
      </c>
      <c r="Y311" s="26">
        <f t="shared" si="28"/>
        <v>495759.39999999997</v>
      </c>
      <c r="Z311" s="61">
        <f t="shared" si="28"/>
        <v>966560.00000000012</v>
      </c>
      <c r="AA311" s="61">
        <f t="shared" si="28"/>
        <v>1462319.3999999997</v>
      </c>
      <c r="AB311" s="16">
        <v>2020</v>
      </c>
      <c r="AG311" s="2"/>
      <c r="AH311" s="11"/>
    </row>
    <row r="312" spans="2:34" ht="27" customHeight="1" x14ac:dyDescent="0.35">
      <c r="B312" s="12">
        <v>0</v>
      </c>
      <c r="C312" s="12">
        <v>4</v>
      </c>
      <c r="D312" s="12">
        <v>3</v>
      </c>
      <c r="E312" s="12">
        <v>0</v>
      </c>
      <c r="F312" s="12">
        <v>7</v>
      </c>
      <c r="G312" s="12">
        <v>0</v>
      </c>
      <c r="H312" s="12">
        <v>2</v>
      </c>
      <c r="I312" s="12">
        <v>0</v>
      </c>
      <c r="J312" s="12">
        <v>1</v>
      </c>
      <c r="K312" s="12">
        <v>2</v>
      </c>
      <c r="L312" s="12" t="s">
        <v>258</v>
      </c>
      <c r="M312" s="12">
        <v>1</v>
      </c>
      <c r="N312" s="12">
        <v>0</v>
      </c>
      <c r="O312" s="12">
        <v>0</v>
      </c>
      <c r="P312" s="12">
        <v>0</v>
      </c>
      <c r="Q312" s="12">
        <v>0</v>
      </c>
      <c r="R312" s="12">
        <v>2</v>
      </c>
      <c r="S312" s="130"/>
      <c r="T312" s="139"/>
      <c r="U312" s="26">
        <v>0</v>
      </c>
      <c r="V312" s="26">
        <v>0</v>
      </c>
      <c r="W312" s="26">
        <v>0</v>
      </c>
      <c r="X312" s="26">
        <v>0</v>
      </c>
      <c r="Y312" s="26">
        <v>3400</v>
      </c>
      <c r="Z312" s="61">
        <v>1863.9</v>
      </c>
      <c r="AA312" s="61">
        <f>U312+V312+W312+X312+Y312+Z312</f>
        <v>5263.9</v>
      </c>
      <c r="AB312" s="16">
        <v>2020</v>
      </c>
      <c r="AG312" s="2"/>
      <c r="AH312" s="11"/>
    </row>
    <row r="313" spans="2:34" ht="26.25" customHeight="1" x14ac:dyDescent="0.35">
      <c r="B313" s="12">
        <v>0</v>
      </c>
      <c r="C313" s="12">
        <v>4</v>
      </c>
      <c r="D313" s="12">
        <v>3</v>
      </c>
      <c r="E313" s="12">
        <v>0</v>
      </c>
      <c r="F313" s="12">
        <v>7</v>
      </c>
      <c r="G313" s="12">
        <v>0</v>
      </c>
      <c r="H313" s="12">
        <v>2</v>
      </c>
      <c r="I313" s="12">
        <v>0</v>
      </c>
      <c r="J313" s="12">
        <v>1</v>
      </c>
      <c r="K313" s="12">
        <v>2</v>
      </c>
      <c r="L313" s="12" t="s">
        <v>268</v>
      </c>
      <c r="M313" s="12">
        <v>1</v>
      </c>
      <c r="N313" s="12">
        <v>5</v>
      </c>
      <c r="O313" s="12">
        <v>5</v>
      </c>
      <c r="P313" s="12">
        <v>2</v>
      </c>
      <c r="Q313" s="12">
        <v>0</v>
      </c>
      <c r="R313" s="12">
        <v>1</v>
      </c>
      <c r="S313" s="130"/>
      <c r="T313" s="139"/>
      <c r="U313" s="26">
        <v>0</v>
      </c>
      <c r="V313" s="26">
        <v>0</v>
      </c>
      <c r="W313" s="26">
        <v>0</v>
      </c>
      <c r="X313" s="26">
        <v>0</v>
      </c>
      <c r="Y313" s="26">
        <v>326591.09999999998</v>
      </c>
      <c r="Z313" s="61">
        <v>870788.3</v>
      </c>
      <c r="AA313" s="61">
        <f>U313+V313+W313+X313+Y313+Z313</f>
        <v>1197379.3999999999</v>
      </c>
      <c r="AB313" s="16">
        <v>2020</v>
      </c>
      <c r="AG313" s="2"/>
      <c r="AH313" s="11"/>
    </row>
    <row r="314" spans="2:34" ht="21" customHeight="1" x14ac:dyDescent="0.35">
      <c r="B314" s="12">
        <v>0</v>
      </c>
      <c r="C314" s="12">
        <v>4</v>
      </c>
      <c r="D314" s="12">
        <v>3</v>
      </c>
      <c r="E314" s="12">
        <v>0</v>
      </c>
      <c r="F314" s="12">
        <v>7</v>
      </c>
      <c r="G314" s="12">
        <v>0</v>
      </c>
      <c r="H314" s="12">
        <v>2</v>
      </c>
      <c r="I314" s="12">
        <v>0</v>
      </c>
      <c r="J314" s="12">
        <v>1</v>
      </c>
      <c r="K314" s="12">
        <v>2</v>
      </c>
      <c r="L314" s="12" t="s">
        <v>258</v>
      </c>
      <c r="M314" s="12">
        <v>1</v>
      </c>
      <c r="N314" s="12">
        <v>1</v>
      </c>
      <c r="O314" s="12">
        <v>0</v>
      </c>
      <c r="P314" s="12">
        <v>1</v>
      </c>
      <c r="Q314" s="12">
        <v>6</v>
      </c>
      <c r="R314" s="12">
        <v>2</v>
      </c>
      <c r="S314" s="130"/>
      <c r="T314" s="139"/>
      <c r="U314" s="26">
        <v>0</v>
      </c>
      <c r="V314" s="26">
        <v>0</v>
      </c>
      <c r="W314" s="26">
        <v>0</v>
      </c>
      <c r="X314" s="26">
        <v>0</v>
      </c>
      <c r="Y314" s="26">
        <v>132614.70000000001</v>
      </c>
      <c r="Z314" s="61">
        <v>6772</v>
      </c>
      <c r="AA314" s="61">
        <f>U314+V314+W314+X314+Y314+Z314</f>
        <v>139386.70000000001</v>
      </c>
      <c r="AB314" s="16">
        <v>2020</v>
      </c>
      <c r="AG314" s="2"/>
      <c r="AH314" s="11"/>
    </row>
    <row r="315" spans="2:34" ht="21" customHeight="1" x14ac:dyDescent="0.35">
      <c r="B315" s="12">
        <v>0</v>
      </c>
      <c r="C315" s="12">
        <v>4</v>
      </c>
      <c r="D315" s="12">
        <v>3</v>
      </c>
      <c r="E315" s="12">
        <v>0</v>
      </c>
      <c r="F315" s="12">
        <v>7</v>
      </c>
      <c r="G315" s="12">
        <v>0</v>
      </c>
      <c r="H315" s="12">
        <v>2</v>
      </c>
      <c r="I315" s="12">
        <v>0</v>
      </c>
      <c r="J315" s="12">
        <v>1</v>
      </c>
      <c r="K315" s="12">
        <v>2</v>
      </c>
      <c r="L315" s="12" t="s">
        <v>258</v>
      </c>
      <c r="M315" s="12">
        <v>1</v>
      </c>
      <c r="N315" s="12" t="s">
        <v>36</v>
      </c>
      <c r="O315" s="12">
        <v>0</v>
      </c>
      <c r="P315" s="12">
        <v>1</v>
      </c>
      <c r="Q315" s="12">
        <v>6</v>
      </c>
      <c r="R315" s="12">
        <v>2</v>
      </c>
      <c r="S315" s="125"/>
      <c r="T315" s="127"/>
      <c r="U315" s="26">
        <v>0</v>
      </c>
      <c r="V315" s="26">
        <v>0</v>
      </c>
      <c r="W315" s="26">
        <v>0</v>
      </c>
      <c r="X315" s="26">
        <v>0</v>
      </c>
      <c r="Y315" s="26">
        <v>33153.599999999999</v>
      </c>
      <c r="Z315" s="61">
        <v>87135.8</v>
      </c>
      <c r="AA315" s="61">
        <f>U315+V315+W315+X315+Y315+Z315</f>
        <v>120289.4</v>
      </c>
      <c r="AB315" s="16">
        <v>2020</v>
      </c>
      <c r="AG315" s="2"/>
      <c r="AH315" s="11"/>
    </row>
    <row r="316" spans="2:34" ht="75" x14ac:dyDescent="0.35"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3" t="s">
        <v>262</v>
      </c>
      <c r="T316" s="3" t="s">
        <v>40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55">
        <v>0</v>
      </c>
      <c r="AA316" s="53">
        <f>U316+V316+W316+X316+Y316+Z316</f>
        <v>0</v>
      </c>
      <c r="AB316" s="16">
        <v>2020</v>
      </c>
      <c r="AG316" s="2"/>
      <c r="AH316" s="11"/>
    </row>
    <row r="317" spans="2:34" x14ac:dyDescent="0.35">
      <c r="B317" s="12">
        <v>0</v>
      </c>
      <c r="C317" s="12">
        <v>4</v>
      </c>
      <c r="D317" s="12">
        <v>3</v>
      </c>
      <c r="E317" s="12">
        <v>0</v>
      </c>
      <c r="F317" s="12">
        <v>7</v>
      </c>
      <c r="G317" s="12">
        <v>0</v>
      </c>
      <c r="H317" s="12">
        <v>2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4" t="s">
        <v>269</v>
      </c>
      <c r="T317" s="126" t="s">
        <v>12</v>
      </c>
      <c r="U317" s="26">
        <f t="shared" ref="U317:AA317" si="29">U318+U319+U320+U321+U322</f>
        <v>0</v>
      </c>
      <c r="V317" s="26">
        <f t="shared" si="29"/>
        <v>0</v>
      </c>
      <c r="W317" s="26">
        <f t="shared" si="29"/>
        <v>569192.5</v>
      </c>
      <c r="X317" s="26">
        <f t="shared" si="29"/>
        <v>366959</v>
      </c>
      <c r="Y317" s="26">
        <f t="shared" si="29"/>
        <v>226315.90000000002</v>
      </c>
      <c r="Z317" s="61">
        <f t="shared" si="29"/>
        <v>0</v>
      </c>
      <c r="AA317" s="61">
        <f t="shared" si="29"/>
        <v>1162467.3999999999</v>
      </c>
      <c r="AB317" s="16">
        <v>2019</v>
      </c>
      <c r="AG317" s="2"/>
      <c r="AH317" s="11"/>
    </row>
    <row r="318" spans="2:34" ht="23.25" customHeight="1" x14ac:dyDescent="0.35">
      <c r="B318" s="12">
        <v>0</v>
      </c>
      <c r="C318" s="12">
        <v>0</v>
      </c>
      <c r="D318" s="12">
        <v>7</v>
      </c>
      <c r="E318" s="12">
        <v>0</v>
      </c>
      <c r="F318" s="12">
        <v>7</v>
      </c>
      <c r="G318" s="12">
        <v>0</v>
      </c>
      <c r="H318" s="12">
        <v>2</v>
      </c>
      <c r="I318" s="12">
        <v>0</v>
      </c>
      <c r="J318" s="12">
        <v>1</v>
      </c>
      <c r="K318" s="12">
        <v>2</v>
      </c>
      <c r="L318" s="12">
        <v>1</v>
      </c>
      <c r="M318" s="12">
        <v>2</v>
      </c>
      <c r="N318" s="12" t="s">
        <v>79</v>
      </c>
      <c r="O318" s="12">
        <v>5</v>
      </c>
      <c r="P318" s="12">
        <v>2</v>
      </c>
      <c r="Q318" s="12">
        <v>0</v>
      </c>
      <c r="R318" s="12" t="s">
        <v>270</v>
      </c>
      <c r="S318" s="130"/>
      <c r="T318" s="139"/>
      <c r="U318" s="26">
        <v>0</v>
      </c>
      <c r="V318" s="26">
        <v>0</v>
      </c>
      <c r="W318" s="26">
        <v>14581.8</v>
      </c>
      <c r="X318" s="26">
        <v>0</v>
      </c>
      <c r="Y318" s="26">
        <v>0</v>
      </c>
      <c r="Z318" s="61">
        <v>0</v>
      </c>
      <c r="AA318" s="61">
        <f>U318+V318+W318+X318+Y318+Z318</f>
        <v>14581.8</v>
      </c>
      <c r="AB318" s="16">
        <v>2017</v>
      </c>
      <c r="AG318" s="2"/>
      <c r="AH318" s="11"/>
    </row>
    <row r="319" spans="2:34" x14ac:dyDescent="0.35">
      <c r="B319" s="12">
        <v>0</v>
      </c>
      <c r="C319" s="12">
        <v>0</v>
      </c>
      <c r="D319" s="12">
        <v>7</v>
      </c>
      <c r="E319" s="12">
        <v>0</v>
      </c>
      <c r="F319" s="12">
        <v>7</v>
      </c>
      <c r="G319" s="12">
        <v>0</v>
      </c>
      <c r="H319" s="12">
        <v>2</v>
      </c>
      <c r="I319" s="12">
        <v>0</v>
      </c>
      <c r="J319" s="12">
        <v>1</v>
      </c>
      <c r="K319" s="12">
        <v>2</v>
      </c>
      <c r="L319" s="12">
        <v>1</v>
      </c>
      <c r="M319" s="12">
        <v>2</v>
      </c>
      <c r="N319" s="12" t="s">
        <v>82</v>
      </c>
      <c r="O319" s="12">
        <v>5</v>
      </c>
      <c r="P319" s="12">
        <v>2</v>
      </c>
      <c r="Q319" s="12">
        <v>0</v>
      </c>
      <c r="R319" s="12" t="s">
        <v>271</v>
      </c>
      <c r="S319" s="130"/>
      <c r="T319" s="139"/>
      <c r="U319" s="26">
        <v>0</v>
      </c>
      <c r="V319" s="26">
        <v>0</v>
      </c>
      <c r="W319" s="26">
        <v>551010.69999999995</v>
      </c>
      <c r="X319" s="26">
        <v>0</v>
      </c>
      <c r="Y319" s="26">
        <v>0</v>
      </c>
      <c r="Z319" s="61">
        <v>0</v>
      </c>
      <c r="AA319" s="61">
        <f>U319+V319+W319+X319+Y319+Z319</f>
        <v>551010.69999999995</v>
      </c>
      <c r="AB319" s="16">
        <v>2017</v>
      </c>
      <c r="AG319" s="2"/>
      <c r="AH319" s="11"/>
    </row>
    <row r="320" spans="2:34" x14ac:dyDescent="0.35">
      <c r="B320" s="12">
        <v>0</v>
      </c>
      <c r="C320" s="12">
        <v>0</v>
      </c>
      <c r="D320" s="12">
        <v>7</v>
      </c>
      <c r="E320" s="12">
        <v>0</v>
      </c>
      <c r="F320" s="12">
        <v>7</v>
      </c>
      <c r="G320" s="12">
        <v>0</v>
      </c>
      <c r="H320" s="12">
        <v>2</v>
      </c>
      <c r="I320" s="12">
        <v>0</v>
      </c>
      <c r="J320" s="12">
        <v>1</v>
      </c>
      <c r="K320" s="12">
        <v>2</v>
      </c>
      <c r="L320" s="12">
        <v>1</v>
      </c>
      <c r="M320" s="12">
        <v>2</v>
      </c>
      <c r="N320" s="12">
        <v>0</v>
      </c>
      <c r="O320" s="12">
        <v>0</v>
      </c>
      <c r="P320" s="12">
        <v>0</v>
      </c>
      <c r="Q320" s="12">
        <v>0</v>
      </c>
      <c r="R320" s="12">
        <v>4</v>
      </c>
      <c r="S320" s="130"/>
      <c r="T320" s="139"/>
      <c r="U320" s="26">
        <v>0</v>
      </c>
      <c r="V320" s="26">
        <v>0</v>
      </c>
      <c r="W320" s="26">
        <v>3600</v>
      </c>
      <c r="X320" s="26">
        <v>0</v>
      </c>
      <c r="Y320" s="26">
        <v>560</v>
      </c>
      <c r="Z320" s="61">
        <v>0</v>
      </c>
      <c r="AA320" s="61">
        <f>U320+V320+W320+X320+Y320+Z320</f>
        <v>4160</v>
      </c>
      <c r="AB320" s="16">
        <v>2019</v>
      </c>
      <c r="AG320" s="2"/>
      <c r="AH320" s="11"/>
    </row>
    <row r="321" spans="2:34" x14ac:dyDescent="0.35">
      <c r="B321" s="12">
        <v>0</v>
      </c>
      <c r="C321" s="12">
        <v>4</v>
      </c>
      <c r="D321" s="12">
        <v>3</v>
      </c>
      <c r="E321" s="12">
        <v>0</v>
      </c>
      <c r="F321" s="12">
        <v>7</v>
      </c>
      <c r="G321" s="12">
        <v>0</v>
      </c>
      <c r="H321" s="12">
        <v>2</v>
      </c>
      <c r="I321" s="12">
        <v>0</v>
      </c>
      <c r="J321" s="12">
        <v>1</v>
      </c>
      <c r="K321" s="12">
        <v>2</v>
      </c>
      <c r="L321" s="12">
        <v>1</v>
      </c>
      <c r="M321" s="12">
        <v>2</v>
      </c>
      <c r="N321" s="12" t="s">
        <v>36</v>
      </c>
      <c r="O321" s="12">
        <v>0</v>
      </c>
      <c r="P321" s="12">
        <v>1</v>
      </c>
      <c r="Q321" s="12">
        <v>6</v>
      </c>
      <c r="R321" s="12">
        <v>1</v>
      </c>
      <c r="S321" s="130"/>
      <c r="T321" s="139"/>
      <c r="U321" s="26">
        <v>0</v>
      </c>
      <c r="V321" s="26">
        <v>0</v>
      </c>
      <c r="W321" s="26">
        <v>0</v>
      </c>
      <c r="X321" s="26">
        <v>71471.8</v>
      </c>
      <c r="Y321" s="26">
        <v>165162.70000000001</v>
      </c>
      <c r="Z321" s="61">
        <v>0</v>
      </c>
      <c r="AA321" s="61">
        <f>U321+V321+W321+X321+Y321+Z321</f>
        <v>236634.5</v>
      </c>
      <c r="AB321" s="16">
        <v>2019</v>
      </c>
      <c r="AG321" s="2"/>
      <c r="AH321" s="11"/>
    </row>
    <row r="322" spans="2:34" x14ac:dyDescent="0.35">
      <c r="B322" s="12">
        <v>0</v>
      </c>
      <c r="C322" s="12">
        <v>4</v>
      </c>
      <c r="D322" s="12">
        <v>3</v>
      </c>
      <c r="E322" s="12">
        <v>0</v>
      </c>
      <c r="F322" s="12">
        <v>7</v>
      </c>
      <c r="G322" s="12">
        <v>0</v>
      </c>
      <c r="H322" s="12">
        <v>2</v>
      </c>
      <c r="I322" s="12">
        <v>0</v>
      </c>
      <c r="J322" s="12">
        <v>1</v>
      </c>
      <c r="K322" s="12">
        <v>2</v>
      </c>
      <c r="L322" s="12">
        <v>1</v>
      </c>
      <c r="M322" s="12">
        <v>2</v>
      </c>
      <c r="N322" s="12">
        <v>1</v>
      </c>
      <c r="O322" s="12">
        <v>0</v>
      </c>
      <c r="P322" s="12">
        <v>1</v>
      </c>
      <c r="Q322" s="12">
        <v>6</v>
      </c>
      <c r="R322" s="12">
        <v>1</v>
      </c>
      <c r="S322" s="125"/>
      <c r="T322" s="127"/>
      <c r="U322" s="26">
        <v>0</v>
      </c>
      <c r="V322" s="26">
        <v>0</v>
      </c>
      <c r="W322" s="26">
        <v>0</v>
      </c>
      <c r="X322" s="26">
        <v>295487.2</v>
      </c>
      <c r="Y322" s="26">
        <v>60593.2</v>
      </c>
      <c r="Z322" s="61">
        <v>0</v>
      </c>
      <c r="AA322" s="61">
        <f>U322+V322+W322+X322+Y322+Z322</f>
        <v>356080.4</v>
      </c>
      <c r="AB322" s="16">
        <v>2019</v>
      </c>
      <c r="AG322" s="2"/>
      <c r="AH322" s="11"/>
    </row>
    <row r="323" spans="2:34" x14ac:dyDescent="0.35"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3" t="s">
        <v>272</v>
      </c>
      <c r="T323" s="3" t="s">
        <v>32</v>
      </c>
      <c r="U323" s="14">
        <v>0</v>
      </c>
      <c r="V323" s="14">
        <v>0</v>
      </c>
      <c r="W323" s="14">
        <v>1</v>
      </c>
      <c r="X323" s="14">
        <v>1</v>
      </c>
      <c r="Y323" s="14">
        <v>1</v>
      </c>
      <c r="Z323" s="53">
        <v>0</v>
      </c>
      <c r="AA323" s="53">
        <v>1</v>
      </c>
      <c r="AB323" s="16">
        <v>2019</v>
      </c>
      <c r="AG323" s="2"/>
      <c r="AH323" s="11"/>
    </row>
    <row r="324" spans="2:34" ht="75" x14ac:dyDescent="0.35"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3" t="s">
        <v>273</v>
      </c>
      <c r="T324" s="3" t="s">
        <v>40</v>
      </c>
      <c r="U324" s="14">
        <v>0</v>
      </c>
      <c r="V324" s="14">
        <v>0</v>
      </c>
      <c r="W324" s="14">
        <v>0</v>
      </c>
      <c r="X324" s="14">
        <v>0</v>
      </c>
      <c r="Y324" s="14">
        <v>560</v>
      </c>
      <c r="Z324" s="53">
        <v>0</v>
      </c>
      <c r="AA324" s="53">
        <v>560</v>
      </c>
      <c r="AB324" s="14">
        <v>2019</v>
      </c>
      <c r="AG324" s="2"/>
      <c r="AH324" s="11"/>
    </row>
    <row r="325" spans="2:34" ht="53.25" customHeight="1" x14ac:dyDescent="0.35">
      <c r="B325" s="12">
        <v>0</v>
      </c>
      <c r="C325" s="12">
        <v>1</v>
      </c>
      <c r="D325" s="12">
        <v>1</v>
      </c>
      <c r="E325" s="12">
        <v>0</v>
      </c>
      <c r="F325" s="12">
        <v>7</v>
      </c>
      <c r="G325" s="12">
        <v>0</v>
      </c>
      <c r="H325" s="12">
        <v>2</v>
      </c>
      <c r="I325" s="12">
        <v>0</v>
      </c>
      <c r="J325" s="12">
        <v>1</v>
      </c>
      <c r="K325" s="12">
        <v>2</v>
      </c>
      <c r="L325" s="12" t="s">
        <v>258</v>
      </c>
      <c r="M325" s="12">
        <v>1</v>
      </c>
      <c r="N325" s="12" t="s">
        <v>36</v>
      </c>
      <c r="O325" s="12">
        <v>0</v>
      </c>
      <c r="P325" s="12">
        <v>3</v>
      </c>
      <c r="Q325" s="12">
        <v>9</v>
      </c>
      <c r="R325" s="12">
        <v>0</v>
      </c>
      <c r="S325" s="124" t="s">
        <v>274</v>
      </c>
      <c r="T325" s="126" t="s">
        <v>77</v>
      </c>
      <c r="U325" s="26">
        <v>0</v>
      </c>
      <c r="V325" s="26">
        <v>0</v>
      </c>
      <c r="W325" s="26">
        <v>0</v>
      </c>
      <c r="X325" s="26">
        <v>0</v>
      </c>
      <c r="Y325" s="26">
        <v>0</v>
      </c>
      <c r="Z325" s="61">
        <v>570</v>
      </c>
      <c r="AA325" s="61">
        <f>U325+V325+W325+X325+Y325+Z325</f>
        <v>570</v>
      </c>
      <c r="AB325" s="14">
        <v>2020</v>
      </c>
      <c r="AG325" s="2"/>
      <c r="AH325" s="11"/>
    </row>
    <row r="326" spans="2:34" ht="104.25" customHeight="1" x14ac:dyDescent="0.35">
      <c r="B326" s="12">
        <v>0</v>
      </c>
      <c r="C326" s="12">
        <v>1</v>
      </c>
      <c r="D326" s="12">
        <v>1</v>
      </c>
      <c r="E326" s="12">
        <v>0</v>
      </c>
      <c r="F326" s="12">
        <v>7</v>
      </c>
      <c r="G326" s="12">
        <v>0</v>
      </c>
      <c r="H326" s="12">
        <v>2</v>
      </c>
      <c r="I326" s="12">
        <v>0</v>
      </c>
      <c r="J326" s="12">
        <v>1</v>
      </c>
      <c r="K326" s="12">
        <v>2</v>
      </c>
      <c r="L326" s="12" t="s">
        <v>258</v>
      </c>
      <c r="M326" s="12">
        <v>1</v>
      </c>
      <c r="N326" s="12">
        <v>1</v>
      </c>
      <c r="O326" s="12">
        <v>0</v>
      </c>
      <c r="P326" s="12">
        <v>3</v>
      </c>
      <c r="Q326" s="12">
        <v>9</v>
      </c>
      <c r="R326" s="12">
        <v>0</v>
      </c>
      <c r="S326" s="125"/>
      <c r="T326" s="127"/>
      <c r="U326" s="26">
        <v>0</v>
      </c>
      <c r="V326" s="26">
        <v>0</v>
      </c>
      <c r="W326" s="26">
        <v>0</v>
      </c>
      <c r="X326" s="26">
        <v>0</v>
      </c>
      <c r="Y326" s="26">
        <v>0</v>
      </c>
      <c r="Z326" s="61">
        <v>2400</v>
      </c>
      <c r="AA326" s="61">
        <f>U326+V326+W326+X326+Y326+Z326</f>
        <v>2400</v>
      </c>
      <c r="AB326" s="14">
        <v>2020</v>
      </c>
      <c r="AG326" s="2"/>
      <c r="AH326" s="11"/>
    </row>
    <row r="327" spans="2:34" ht="120.75" customHeight="1" x14ac:dyDescent="0.35"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3" t="s">
        <v>260</v>
      </c>
      <c r="T327" s="3" t="s">
        <v>32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53">
        <v>2</v>
      </c>
      <c r="AA327" s="53">
        <f>U327+V327+W327+X327+Y327+Z327</f>
        <v>2</v>
      </c>
      <c r="AB327" s="14">
        <v>2020</v>
      </c>
      <c r="AC327" s="78" t="s">
        <v>405</v>
      </c>
      <c r="AG327" s="2"/>
      <c r="AH327" s="11"/>
    </row>
    <row r="328" spans="2:34" x14ac:dyDescent="0.35">
      <c r="B328" s="12">
        <v>0</v>
      </c>
      <c r="C328" s="12">
        <v>4</v>
      </c>
      <c r="D328" s="12">
        <v>3</v>
      </c>
      <c r="E328" s="12">
        <v>0</v>
      </c>
      <c r="F328" s="12">
        <v>7</v>
      </c>
      <c r="G328" s="12">
        <v>0</v>
      </c>
      <c r="H328" s="12">
        <v>2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4" t="s">
        <v>275</v>
      </c>
      <c r="T328" s="126" t="s">
        <v>77</v>
      </c>
      <c r="U328" s="26">
        <f t="shared" ref="U328:AA328" si="30">U329+U330+U331+U332+U333+U334+U335+U336+U337</f>
        <v>0</v>
      </c>
      <c r="V328" s="26">
        <f t="shared" si="30"/>
        <v>0</v>
      </c>
      <c r="W328" s="26">
        <f t="shared" si="30"/>
        <v>126.9</v>
      </c>
      <c r="X328" s="26">
        <f t="shared" si="30"/>
        <v>848464.9</v>
      </c>
      <c r="Y328" s="26">
        <f t="shared" si="30"/>
        <v>915450.79999999993</v>
      </c>
      <c r="Z328" s="61">
        <f t="shared" si="30"/>
        <v>837.8</v>
      </c>
      <c r="AA328" s="61">
        <f t="shared" si="30"/>
        <v>1764880.4000000001</v>
      </c>
      <c r="AB328" s="16">
        <v>2020</v>
      </c>
      <c r="AG328" s="2"/>
      <c r="AH328" s="11"/>
    </row>
    <row r="329" spans="2:34" ht="23.25" customHeight="1" x14ac:dyDescent="0.35">
      <c r="B329" s="12">
        <v>0</v>
      </c>
      <c r="C329" s="12">
        <v>0</v>
      </c>
      <c r="D329" s="12">
        <v>7</v>
      </c>
      <c r="E329" s="12">
        <v>0</v>
      </c>
      <c r="F329" s="12">
        <v>7</v>
      </c>
      <c r="G329" s="12">
        <v>0</v>
      </c>
      <c r="H329" s="12">
        <v>2</v>
      </c>
      <c r="I329" s="12">
        <v>0</v>
      </c>
      <c r="J329" s="12">
        <v>1</v>
      </c>
      <c r="K329" s="12">
        <v>2</v>
      </c>
      <c r="L329" s="12">
        <v>1</v>
      </c>
      <c r="M329" s="12">
        <v>2</v>
      </c>
      <c r="N329" s="12">
        <v>0</v>
      </c>
      <c r="O329" s="12">
        <v>0</v>
      </c>
      <c r="P329" s="12">
        <v>0</v>
      </c>
      <c r="Q329" s="12">
        <v>0</v>
      </c>
      <c r="R329" s="12">
        <v>6</v>
      </c>
      <c r="S329" s="130"/>
      <c r="T329" s="139"/>
      <c r="U329" s="30">
        <v>0</v>
      </c>
      <c r="V329" s="30">
        <v>0</v>
      </c>
      <c r="W329" s="30">
        <v>126.9</v>
      </c>
      <c r="X329" s="26">
        <v>0</v>
      </c>
      <c r="Y329" s="26">
        <v>0</v>
      </c>
      <c r="Z329" s="56">
        <v>0</v>
      </c>
      <c r="AA329" s="61">
        <f>SUM(U329:Z329)</f>
        <v>126.9</v>
      </c>
      <c r="AB329" s="16">
        <v>2017</v>
      </c>
      <c r="AG329" s="2"/>
      <c r="AH329" s="11"/>
    </row>
    <row r="330" spans="2:34" s="101" customFormat="1" ht="24" customHeight="1" x14ac:dyDescent="0.35">
      <c r="B330" s="69">
        <v>0</v>
      </c>
      <c r="C330" s="69">
        <v>4</v>
      </c>
      <c r="D330" s="69">
        <v>3</v>
      </c>
      <c r="E330" s="69">
        <v>0</v>
      </c>
      <c r="F330" s="69">
        <v>7</v>
      </c>
      <c r="G330" s="69">
        <v>0</v>
      </c>
      <c r="H330" s="69">
        <v>2</v>
      </c>
      <c r="I330" s="69">
        <v>0</v>
      </c>
      <c r="J330" s="69">
        <v>1</v>
      </c>
      <c r="K330" s="69">
        <v>2</v>
      </c>
      <c r="L330" s="69">
        <v>1</v>
      </c>
      <c r="M330" s="69">
        <v>2</v>
      </c>
      <c r="N330" s="69">
        <v>0</v>
      </c>
      <c r="O330" s="69">
        <v>0</v>
      </c>
      <c r="P330" s="69">
        <v>0</v>
      </c>
      <c r="Q330" s="69">
        <v>0</v>
      </c>
      <c r="R330" s="69">
        <v>6</v>
      </c>
      <c r="S330" s="130"/>
      <c r="T330" s="139"/>
      <c r="U330" s="56">
        <v>0</v>
      </c>
      <c r="V330" s="56">
        <v>0</v>
      </c>
      <c r="W330" s="56">
        <v>0</v>
      </c>
      <c r="X330" s="61">
        <v>3320.8</v>
      </c>
      <c r="Y330" s="61">
        <v>0</v>
      </c>
      <c r="Z330" s="56">
        <v>0</v>
      </c>
      <c r="AA330" s="61">
        <f>SUM(U330:Z330)</f>
        <v>3320.8</v>
      </c>
      <c r="AB330" s="53">
        <v>2018</v>
      </c>
      <c r="AC330" s="110"/>
      <c r="AD330" s="111"/>
      <c r="AG330" s="112"/>
      <c r="AH330" s="113"/>
    </row>
    <row r="331" spans="2:34" x14ac:dyDescent="0.35">
      <c r="B331" s="12">
        <v>0</v>
      </c>
      <c r="C331" s="12">
        <v>4</v>
      </c>
      <c r="D331" s="12">
        <v>3</v>
      </c>
      <c r="E331" s="12">
        <v>0</v>
      </c>
      <c r="F331" s="12">
        <v>7</v>
      </c>
      <c r="G331" s="12">
        <v>0</v>
      </c>
      <c r="H331" s="12">
        <v>2</v>
      </c>
      <c r="I331" s="12">
        <v>0</v>
      </c>
      <c r="J331" s="12">
        <v>1</v>
      </c>
      <c r="K331" s="12">
        <v>2</v>
      </c>
      <c r="L331" s="12">
        <v>1</v>
      </c>
      <c r="M331" s="12">
        <v>2</v>
      </c>
      <c r="N331" s="12" t="s">
        <v>79</v>
      </c>
      <c r="O331" s="12">
        <v>5</v>
      </c>
      <c r="P331" s="12">
        <v>2</v>
      </c>
      <c r="Q331" s="12">
        <v>0</v>
      </c>
      <c r="R331" s="12">
        <v>0</v>
      </c>
      <c r="S331" s="130"/>
      <c r="T331" s="139"/>
      <c r="U331" s="30">
        <v>0</v>
      </c>
      <c r="V331" s="30">
        <v>0</v>
      </c>
      <c r="W331" s="30">
        <v>0</v>
      </c>
      <c r="X331" s="26">
        <v>644864.19999999995</v>
      </c>
      <c r="Y331" s="26">
        <v>350618.9</v>
      </c>
      <c r="Z331" s="56">
        <v>0</v>
      </c>
      <c r="AA331" s="61">
        <f>X331+Y331</f>
        <v>995483.1</v>
      </c>
      <c r="AB331" s="16">
        <v>2019</v>
      </c>
      <c r="AG331" s="2"/>
      <c r="AH331" s="11"/>
    </row>
    <row r="332" spans="2:34" x14ac:dyDescent="0.35">
      <c r="B332" s="12">
        <v>0</v>
      </c>
      <c r="C332" s="12">
        <v>4</v>
      </c>
      <c r="D332" s="12">
        <v>3</v>
      </c>
      <c r="E332" s="12">
        <v>0</v>
      </c>
      <c r="F332" s="12">
        <v>7</v>
      </c>
      <c r="G332" s="12">
        <v>0</v>
      </c>
      <c r="H332" s="12">
        <v>2</v>
      </c>
      <c r="I332" s="12">
        <v>0</v>
      </c>
      <c r="J332" s="12">
        <v>1</v>
      </c>
      <c r="K332" s="12">
        <v>2</v>
      </c>
      <c r="L332" s="12" t="s">
        <v>268</v>
      </c>
      <c r="M332" s="12">
        <v>1</v>
      </c>
      <c r="N332" s="12">
        <v>5</v>
      </c>
      <c r="O332" s="12">
        <v>5</v>
      </c>
      <c r="P332" s="12">
        <v>2</v>
      </c>
      <c r="Q332" s="12">
        <v>0</v>
      </c>
      <c r="R332" s="12">
        <v>6</v>
      </c>
      <c r="S332" s="130"/>
      <c r="T332" s="139"/>
      <c r="U332" s="30">
        <v>0</v>
      </c>
      <c r="V332" s="30">
        <v>0</v>
      </c>
      <c r="W332" s="30">
        <v>0</v>
      </c>
      <c r="X332" s="26">
        <v>0</v>
      </c>
      <c r="Y332" s="26">
        <v>264342.3</v>
      </c>
      <c r="Z332" s="56">
        <v>0</v>
      </c>
      <c r="AA332" s="61">
        <f t="shared" ref="AA332:AA337" si="31">SUM(U332:Z332)</f>
        <v>264342.3</v>
      </c>
      <c r="AB332" s="16">
        <v>2019</v>
      </c>
      <c r="AG332" s="2"/>
      <c r="AH332" s="11"/>
    </row>
    <row r="333" spans="2:34" x14ac:dyDescent="0.35">
      <c r="B333" s="12">
        <v>0</v>
      </c>
      <c r="C333" s="12">
        <v>4</v>
      </c>
      <c r="D333" s="12">
        <v>3</v>
      </c>
      <c r="E333" s="12">
        <v>0</v>
      </c>
      <c r="F333" s="12">
        <v>7</v>
      </c>
      <c r="G333" s="12">
        <v>0</v>
      </c>
      <c r="H333" s="12">
        <v>2</v>
      </c>
      <c r="I333" s="12">
        <v>0</v>
      </c>
      <c r="J333" s="12">
        <v>1</v>
      </c>
      <c r="K333" s="12">
        <v>2</v>
      </c>
      <c r="L333" s="12">
        <v>1</v>
      </c>
      <c r="M333" s="12">
        <v>2</v>
      </c>
      <c r="N333" s="12">
        <v>1</v>
      </c>
      <c r="O333" s="12">
        <v>0</v>
      </c>
      <c r="P333" s="12">
        <v>1</v>
      </c>
      <c r="Q333" s="12">
        <v>6</v>
      </c>
      <c r="R333" s="12">
        <v>2</v>
      </c>
      <c r="S333" s="130"/>
      <c r="T333" s="139"/>
      <c r="U333" s="30">
        <v>0</v>
      </c>
      <c r="V333" s="30">
        <v>0</v>
      </c>
      <c r="W333" s="30">
        <v>0</v>
      </c>
      <c r="X333" s="26">
        <v>166611.1</v>
      </c>
      <c r="Y333" s="26">
        <v>0</v>
      </c>
      <c r="Z333" s="56">
        <v>0</v>
      </c>
      <c r="AA333" s="61">
        <f t="shared" si="31"/>
        <v>166611.1</v>
      </c>
      <c r="AB333" s="16">
        <v>2018</v>
      </c>
      <c r="AG333" s="2"/>
      <c r="AH333" s="11"/>
    </row>
    <row r="334" spans="2:34" x14ac:dyDescent="0.35">
      <c r="B334" s="12">
        <v>0</v>
      </c>
      <c r="C334" s="12">
        <v>4</v>
      </c>
      <c r="D334" s="12">
        <v>3</v>
      </c>
      <c r="E334" s="12">
        <v>0</v>
      </c>
      <c r="F334" s="12">
        <v>7</v>
      </c>
      <c r="G334" s="12">
        <v>0</v>
      </c>
      <c r="H334" s="12">
        <v>2</v>
      </c>
      <c r="I334" s="12">
        <v>0</v>
      </c>
      <c r="J334" s="12">
        <v>1</v>
      </c>
      <c r="K334" s="12">
        <v>2</v>
      </c>
      <c r="L334" s="12">
        <v>1</v>
      </c>
      <c r="M334" s="12">
        <v>2</v>
      </c>
      <c r="N334" s="12" t="s">
        <v>36</v>
      </c>
      <c r="O334" s="12">
        <v>0</v>
      </c>
      <c r="P334" s="12">
        <v>1</v>
      </c>
      <c r="Q334" s="12">
        <v>6</v>
      </c>
      <c r="R334" s="12">
        <v>2</v>
      </c>
      <c r="S334" s="130"/>
      <c r="T334" s="139"/>
      <c r="U334" s="30">
        <v>0</v>
      </c>
      <c r="V334" s="30">
        <v>0</v>
      </c>
      <c r="W334" s="30">
        <v>0</v>
      </c>
      <c r="X334" s="26">
        <v>33668.800000000003</v>
      </c>
      <c r="Y334" s="26">
        <v>0</v>
      </c>
      <c r="Z334" s="56">
        <v>0</v>
      </c>
      <c r="AA334" s="61">
        <f t="shared" si="31"/>
        <v>33668.800000000003</v>
      </c>
      <c r="AB334" s="16">
        <v>2018</v>
      </c>
      <c r="AG334" s="2"/>
      <c r="AH334" s="11"/>
    </row>
    <row r="335" spans="2:34" x14ac:dyDescent="0.35">
      <c r="B335" s="12">
        <v>0</v>
      </c>
      <c r="C335" s="12">
        <v>4</v>
      </c>
      <c r="D335" s="12">
        <v>3</v>
      </c>
      <c r="E335" s="12">
        <v>0</v>
      </c>
      <c r="F335" s="12">
        <v>7</v>
      </c>
      <c r="G335" s="12">
        <v>0</v>
      </c>
      <c r="H335" s="12">
        <v>2</v>
      </c>
      <c r="I335" s="12">
        <v>0</v>
      </c>
      <c r="J335" s="12">
        <v>1</v>
      </c>
      <c r="K335" s="12">
        <v>2</v>
      </c>
      <c r="L335" s="12" t="s">
        <v>258</v>
      </c>
      <c r="M335" s="12">
        <v>1</v>
      </c>
      <c r="N335" s="12">
        <v>0</v>
      </c>
      <c r="O335" s="12">
        <v>0</v>
      </c>
      <c r="P335" s="12">
        <v>0</v>
      </c>
      <c r="Q335" s="12">
        <v>0</v>
      </c>
      <c r="R335" s="12">
        <v>6</v>
      </c>
      <c r="S335" s="130"/>
      <c r="T335" s="139"/>
      <c r="U335" s="30">
        <v>0</v>
      </c>
      <c r="V335" s="30">
        <v>0</v>
      </c>
      <c r="W335" s="30">
        <v>0</v>
      </c>
      <c r="X335" s="30">
        <v>0</v>
      </c>
      <c r="Y335" s="26">
        <v>6854.3</v>
      </c>
      <c r="Z335" s="114">
        <v>837.8</v>
      </c>
      <c r="AA335" s="61">
        <f t="shared" si="31"/>
        <v>7692.1</v>
      </c>
      <c r="AB335" s="16">
        <v>2020</v>
      </c>
      <c r="AG335" s="2"/>
      <c r="AH335" s="11"/>
    </row>
    <row r="336" spans="2:34" x14ac:dyDescent="0.35">
      <c r="B336" s="12">
        <v>0</v>
      </c>
      <c r="C336" s="12">
        <v>4</v>
      </c>
      <c r="D336" s="12">
        <v>3</v>
      </c>
      <c r="E336" s="12">
        <v>0</v>
      </c>
      <c r="F336" s="12">
        <v>7</v>
      </c>
      <c r="G336" s="12">
        <v>0</v>
      </c>
      <c r="H336" s="12">
        <v>2</v>
      </c>
      <c r="I336" s="12">
        <v>0</v>
      </c>
      <c r="J336" s="12">
        <v>1</v>
      </c>
      <c r="K336" s="12">
        <v>2</v>
      </c>
      <c r="L336" s="12" t="s">
        <v>258</v>
      </c>
      <c r="M336" s="12">
        <v>1</v>
      </c>
      <c r="N336" s="12">
        <v>1</v>
      </c>
      <c r="O336" s="12">
        <v>0</v>
      </c>
      <c r="P336" s="12">
        <v>1</v>
      </c>
      <c r="Q336" s="12">
        <v>6</v>
      </c>
      <c r="R336" s="12">
        <v>6</v>
      </c>
      <c r="S336" s="130"/>
      <c r="T336" s="139"/>
      <c r="U336" s="30">
        <v>0</v>
      </c>
      <c r="V336" s="30">
        <v>0</v>
      </c>
      <c r="W336" s="30">
        <v>0</v>
      </c>
      <c r="X336" s="30">
        <v>0</v>
      </c>
      <c r="Y336" s="26">
        <v>234908.2</v>
      </c>
      <c r="Z336" s="61">
        <v>0</v>
      </c>
      <c r="AA336" s="61">
        <f t="shared" si="31"/>
        <v>234908.2</v>
      </c>
      <c r="AB336" s="16">
        <v>2019</v>
      </c>
      <c r="AG336" s="2"/>
      <c r="AH336" s="11"/>
    </row>
    <row r="337" spans="2:34" x14ac:dyDescent="0.35">
      <c r="B337" s="12">
        <v>0</v>
      </c>
      <c r="C337" s="12">
        <v>4</v>
      </c>
      <c r="D337" s="12">
        <v>3</v>
      </c>
      <c r="E337" s="12">
        <v>0</v>
      </c>
      <c r="F337" s="12">
        <v>7</v>
      </c>
      <c r="G337" s="12">
        <v>0</v>
      </c>
      <c r="H337" s="12">
        <v>2</v>
      </c>
      <c r="I337" s="12">
        <v>0</v>
      </c>
      <c r="J337" s="12">
        <v>1</v>
      </c>
      <c r="K337" s="12">
        <v>2</v>
      </c>
      <c r="L337" s="12" t="s">
        <v>258</v>
      </c>
      <c r="M337" s="12">
        <v>1</v>
      </c>
      <c r="N337" s="12" t="s">
        <v>36</v>
      </c>
      <c r="O337" s="12">
        <v>0</v>
      </c>
      <c r="P337" s="12">
        <v>1</v>
      </c>
      <c r="Q337" s="12">
        <v>6</v>
      </c>
      <c r="R337" s="12">
        <v>6</v>
      </c>
      <c r="S337" s="125"/>
      <c r="T337" s="127"/>
      <c r="U337" s="30">
        <v>0</v>
      </c>
      <c r="V337" s="30">
        <v>0</v>
      </c>
      <c r="W337" s="30">
        <v>0</v>
      </c>
      <c r="X337" s="30">
        <v>0</v>
      </c>
      <c r="Y337" s="26">
        <v>58727.1</v>
      </c>
      <c r="Z337" s="61">
        <v>0</v>
      </c>
      <c r="AA337" s="61">
        <f t="shared" si="31"/>
        <v>58727.1</v>
      </c>
      <c r="AB337" s="16">
        <v>2019</v>
      </c>
      <c r="AG337" s="2"/>
      <c r="AH337" s="11"/>
    </row>
    <row r="338" spans="2:34" ht="27" customHeight="1" x14ac:dyDescent="0.35"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3" t="s">
        <v>272</v>
      </c>
      <c r="T338" s="3" t="s">
        <v>32</v>
      </c>
      <c r="U338" s="14">
        <v>0</v>
      </c>
      <c r="V338" s="14">
        <v>0</v>
      </c>
      <c r="W338" s="14">
        <v>1</v>
      </c>
      <c r="X338" s="14">
        <v>1</v>
      </c>
      <c r="Y338" s="14">
        <v>1</v>
      </c>
      <c r="Z338" s="53">
        <v>0</v>
      </c>
      <c r="AA338" s="53">
        <v>1</v>
      </c>
      <c r="AB338" s="16">
        <v>2019</v>
      </c>
      <c r="AG338" s="2"/>
      <c r="AH338" s="11"/>
    </row>
    <row r="339" spans="2:34" ht="79.5" customHeight="1" x14ac:dyDescent="0.35"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3" t="s">
        <v>273</v>
      </c>
      <c r="T339" s="3" t="s">
        <v>40</v>
      </c>
      <c r="U339" s="14">
        <v>0</v>
      </c>
      <c r="V339" s="14">
        <v>0</v>
      </c>
      <c r="W339" s="14">
        <v>0</v>
      </c>
      <c r="X339" s="14">
        <v>0</v>
      </c>
      <c r="Y339" s="23">
        <v>1224</v>
      </c>
      <c r="Z339" s="55">
        <v>0</v>
      </c>
      <c r="AA339" s="55">
        <v>1224</v>
      </c>
      <c r="AB339" s="16">
        <v>2019</v>
      </c>
      <c r="AG339" s="2"/>
      <c r="AH339" s="11"/>
    </row>
    <row r="340" spans="2:34" ht="174" customHeight="1" x14ac:dyDescent="0.35">
      <c r="B340" s="12">
        <v>0</v>
      </c>
      <c r="C340" s="12">
        <v>1</v>
      </c>
      <c r="D340" s="12">
        <v>1</v>
      </c>
      <c r="E340" s="12">
        <v>0</v>
      </c>
      <c r="F340" s="12">
        <v>7</v>
      </c>
      <c r="G340" s="12">
        <v>0</v>
      </c>
      <c r="H340" s="12">
        <v>2</v>
      </c>
      <c r="I340" s="12">
        <v>0</v>
      </c>
      <c r="J340" s="12">
        <v>1</v>
      </c>
      <c r="K340" s="12">
        <v>2</v>
      </c>
      <c r="L340" s="12">
        <v>1</v>
      </c>
      <c r="M340" s="12">
        <v>3</v>
      </c>
      <c r="N340" s="12">
        <v>1</v>
      </c>
      <c r="O340" s="12">
        <v>0</v>
      </c>
      <c r="P340" s="12">
        <v>7</v>
      </c>
      <c r="Q340" s="12">
        <v>5</v>
      </c>
      <c r="R340" s="12">
        <v>0</v>
      </c>
      <c r="S340" s="18" t="s">
        <v>276</v>
      </c>
      <c r="T340" s="19" t="s">
        <v>12</v>
      </c>
      <c r="U340" s="20">
        <f>U342+U343+U345</f>
        <v>1584495.1</v>
      </c>
      <c r="V340" s="20">
        <f>V342+V345</f>
        <v>1538506</v>
      </c>
      <c r="W340" s="20">
        <f>W342+W345</f>
        <v>1626689</v>
      </c>
      <c r="X340" s="20">
        <f>X342+X345</f>
        <v>1702624.7</v>
      </c>
      <c r="Y340" s="20">
        <f>Y342+Y345</f>
        <v>1766312.7</v>
      </c>
      <c r="Z340" s="63">
        <f>Z342+Z345+Z343+Z347</f>
        <v>1804671.0999999999</v>
      </c>
      <c r="AA340" s="63">
        <f>AA342+AA345+AA343+AA347</f>
        <v>10023298.6</v>
      </c>
      <c r="AB340" s="22">
        <v>2020</v>
      </c>
      <c r="AG340" s="2"/>
      <c r="AH340" s="11"/>
    </row>
    <row r="341" spans="2:34" ht="37.5" x14ac:dyDescent="0.35"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3" t="s">
        <v>141</v>
      </c>
      <c r="T341" s="3" t="s">
        <v>32</v>
      </c>
      <c r="U341" s="14">
        <v>54</v>
      </c>
      <c r="V341" s="14">
        <v>53</v>
      </c>
      <c r="W341" s="14">
        <v>53</v>
      </c>
      <c r="X341" s="14">
        <v>53</v>
      </c>
      <c r="Y341" s="14">
        <v>51</v>
      </c>
      <c r="Z341" s="53">
        <v>52</v>
      </c>
      <c r="AA341" s="53">
        <v>52</v>
      </c>
      <c r="AB341" s="14">
        <v>2020</v>
      </c>
      <c r="AG341" s="2"/>
      <c r="AH341" s="11"/>
    </row>
    <row r="342" spans="2:34" ht="81.75" customHeight="1" x14ac:dyDescent="0.35">
      <c r="B342" s="12">
        <v>0</v>
      </c>
      <c r="C342" s="12">
        <v>1</v>
      </c>
      <c r="D342" s="12">
        <v>1</v>
      </c>
      <c r="E342" s="12">
        <v>0</v>
      </c>
      <c r="F342" s="12">
        <v>7</v>
      </c>
      <c r="G342" s="12">
        <v>0</v>
      </c>
      <c r="H342" s="12">
        <v>2</v>
      </c>
      <c r="I342" s="12">
        <v>0</v>
      </c>
      <c r="J342" s="12">
        <v>1</v>
      </c>
      <c r="K342" s="12">
        <v>2</v>
      </c>
      <c r="L342" s="12">
        <v>1</v>
      </c>
      <c r="M342" s="12">
        <v>3</v>
      </c>
      <c r="N342" s="12">
        <v>1</v>
      </c>
      <c r="O342" s="12">
        <v>0</v>
      </c>
      <c r="P342" s="12">
        <v>7</v>
      </c>
      <c r="Q342" s="12">
        <v>5</v>
      </c>
      <c r="R342" s="12">
        <v>0</v>
      </c>
      <c r="S342" s="124" t="s">
        <v>277</v>
      </c>
      <c r="T342" s="126" t="s">
        <v>12</v>
      </c>
      <c r="U342" s="26">
        <v>1573735.5</v>
      </c>
      <c r="V342" s="26">
        <v>1538506</v>
      </c>
      <c r="W342" s="26">
        <v>1626689</v>
      </c>
      <c r="X342" s="26">
        <v>1702624.7</v>
      </c>
      <c r="Y342" s="26">
        <v>1766312.7</v>
      </c>
      <c r="Z342" s="61">
        <v>1758187.9</v>
      </c>
      <c r="AA342" s="61">
        <f>U342+V342+W342+X342+Y342+Z342</f>
        <v>9966055.8000000007</v>
      </c>
      <c r="AB342" s="14">
        <v>2020</v>
      </c>
      <c r="AG342" s="2"/>
      <c r="AH342" s="11"/>
    </row>
    <row r="343" spans="2:34" ht="126" customHeight="1" x14ac:dyDescent="0.35">
      <c r="B343" s="12">
        <v>0</v>
      </c>
      <c r="C343" s="12">
        <v>1</v>
      </c>
      <c r="D343" s="12">
        <v>1</v>
      </c>
      <c r="E343" s="12">
        <v>1</v>
      </c>
      <c r="F343" s="12">
        <v>0</v>
      </c>
      <c r="G343" s="12">
        <v>0</v>
      </c>
      <c r="H343" s="12">
        <v>4</v>
      </c>
      <c r="I343" s="12">
        <v>0</v>
      </c>
      <c r="J343" s="12">
        <v>1</v>
      </c>
      <c r="K343" s="12">
        <v>2</v>
      </c>
      <c r="L343" s="12">
        <v>1</v>
      </c>
      <c r="M343" s="12">
        <v>3</v>
      </c>
      <c r="N343" s="12">
        <v>1</v>
      </c>
      <c r="O343" s="12">
        <v>0</v>
      </c>
      <c r="P343" s="12">
        <v>7</v>
      </c>
      <c r="Q343" s="12">
        <v>5</v>
      </c>
      <c r="R343" s="12">
        <v>0</v>
      </c>
      <c r="S343" s="125"/>
      <c r="T343" s="127"/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61">
        <v>106</v>
      </c>
      <c r="AA343" s="61">
        <f>U343+V343+W343+X343+Y343+Z343</f>
        <v>106</v>
      </c>
      <c r="AB343" s="14">
        <v>2020</v>
      </c>
      <c r="AG343" s="2"/>
      <c r="AH343" s="11"/>
    </row>
    <row r="344" spans="2:34" ht="56.25" x14ac:dyDescent="0.35"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3" t="s">
        <v>278</v>
      </c>
      <c r="T344" s="3" t="s">
        <v>32</v>
      </c>
      <c r="U344" s="14">
        <v>53</v>
      </c>
      <c r="V344" s="14">
        <v>53</v>
      </c>
      <c r="W344" s="14">
        <v>53</v>
      </c>
      <c r="X344" s="14">
        <v>53</v>
      </c>
      <c r="Y344" s="14">
        <v>51</v>
      </c>
      <c r="Z344" s="53">
        <v>52</v>
      </c>
      <c r="AA344" s="53">
        <v>52</v>
      </c>
      <c r="AB344" s="14">
        <v>2020</v>
      </c>
      <c r="AG344" s="2"/>
      <c r="AH344" s="11"/>
    </row>
    <row r="345" spans="2:34" ht="135.75" customHeight="1" x14ac:dyDescent="0.35">
      <c r="B345" s="12">
        <v>0</v>
      </c>
      <c r="C345" s="12">
        <v>1</v>
      </c>
      <c r="D345" s="12">
        <v>1</v>
      </c>
      <c r="E345" s="12">
        <v>0</v>
      </c>
      <c r="F345" s="12">
        <v>7</v>
      </c>
      <c r="G345" s="12">
        <v>0</v>
      </c>
      <c r="H345" s="12">
        <v>2</v>
      </c>
      <c r="I345" s="12">
        <v>0</v>
      </c>
      <c r="J345" s="12">
        <v>1</v>
      </c>
      <c r="K345" s="12">
        <v>2</v>
      </c>
      <c r="L345" s="12">
        <v>1</v>
      </c>
      <c r="M345" s="12">
        <v>3</v>
      </c>
      <c r="N345" s="12">
        <v>1</v>
      </c>
      <c r="O345" s="12">
        <v>0</v>
      </c>
      <c r="P345" s="12">
        <v>7</v>
      </c>
      <c r="Q345" s="12">
        <v>5</v>
      </c>
      <c r="R345" s="12" t="s">
        <v>87</v>
      </c>
      <c r="S345" s="13" t="s">
        <v>279</v>
      </c>
      <c r="T345" s="3" t="s">
        <v>12</v>
      </c>
      <c r="U345" s="26">
        <v>10759.6</v>
      </c>
      <c r="V345" s="26">
        <v>0</v>
      </c>
      <c r="W345" s="26">
        <v>0</v>
      </c>
      <c r="X345" s="26">
        <v>0</v>
      </c>
      <c r="Y345" s="26">
        <v>0</v>
      </c>
      <c r="Z345" s="61">
        <v>0</v>
      </c>
      <c r="AA345" s="61">
        <f>U345+V345+W345+X345+Y345+Z345</f>
        <v>10759.6</v>
      </c>
      <c r="AB345" s="14">
        <v>2015</v>
      </c>
      <c r="AG345" s="2"/>
      <c r="AH345" s="11"/>
    </row>
    <row r="346" spans="2:34" ht="45" customHeight="1" x14ac:dyDescent="0.35"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3" t="s">
        <v>145</v>
      </c>
      <c r="T346" s="3" t="s">
        <v>32</v>
      </c>
      <c r="U346" s="14">
        <v>1</v>
      </c>
      <c r="V346" s="14">
        <v>0</v>
      </c>
      <c r="W346" s="14">
        <v>0</v>
      </c>
      <c r="X346" s="14">
        <v>0</v>
      </c>
      <c r="Y346" s="14">
        <v>0</v>
      </c>
      <c r="Z346" s="53">
        <v>0</v>
      </c>
      <c r="AA346" s="53">
        <v>1</v>
      </c>
      <c r="AB346" s="14">
        <v>2015</v>
      </c>
      <c r="AG346" s="2"/>
      <c r="AH346" s="11"/>
    </row>
    <row r="347" spans="2:34" ht="96.75" customHeight="1" x14ac:dyDescent="0.35">
      <c r="B347" s="66">
        <v>0</v>
      </c>
      <c r="C347" s="66">
        <v>1</v>
      </c>
      <c r="D347" s="66">
        <v>1</v>
      </c>
      <c r="E347" s="66">
        <v>1</v>
      </c>
      <c r="F347" s="66">
        <v>0</v>
      </c>
      <c r="G347" s="66">
        <v>0</v>
      </c>
      <c r="H347" s="66">
        <v>4</v>
      </c>
      <c r="I347" s="66">
        <v>0</v>
      </c>
      <c r="J347" s="66">
        <v>1</v>
      </c>
      <c r="K347" s="66">
        <v>2</v>
      </c>
      <c r="L347" s="66">
        <v>1</v>
      </c>
      <c r="M347" s="66">
        <v>3</v>
      </c>
      <c r="N347" s="66">
        <v>5</v>
      </c>
      <c r="O347" s="66">
        <v>3</v>
      </c>
      <c r="P347" s="66">
        <v>0</v>
      </c>
      <c r="Q347" s="66">
        <v>3</v>
      </c>
      <c r="R347" s="66">
        <v>1</v>
      </c>
      <c r="S347" s="67" t="s">
        <v>403</v>
      </c>
      <c r="T347" s="68" t="s">
        <v>77</v>
      </c>
      <c r="U347" s="56">
        <v>0</v>
      </c>
      <c r="V347" s="56">
        <v>0</v>
      </c>
      <c r="W347" s="56">
        <v>0</v>
      </c>
      <c r="X347" s="56">
        <v>0</v>
      </c>
      <c r="Y347" s="56">
        <v>0</v>
      </c>
      <c r="Z347" s="61">
        <v>46377.2</v>
      </c>
      <c r="AA347" s="61">
        <f>U347+V347+W347+X347+Y347+Z347</f>
        <v>46377.2</v>
      </c>
      <c r="AB347" s="53">
        <v>2020</v>
      </c>
      <c r="AG347" s="2"/>
      <c r="AH347" s="11"/>
    </row>
    <row r="348" spans="2:34" ht="45" customHeight="1" x14ac:dyDescent="0.35"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7" t="s">
        <v>404</v>
      </c>
      <c r="T348" s="68" t="s">
        <v>32</v>
      </c>
      <c r="U348" s="53">
        <v>0</v>
      </c>
      <c r="V348" s="53">
        <v>0</v>
      </c>
      <c r="W348" s="53">
        <v>0</v>
      </c>
      <c r="X348" s="53">
        <v>0</v>
      </c>
      <c r="Y348" s="53">
        <v>0</v>
      </c>
      <c r="Z348" s="55">
        <v>1786</v>
      </c>
      <c r="AA348" s="55">
        <v>1786</v>
      </c>
      <c r="AB348" s="53">
        <v>2020</v>
      </c>
      <c r="AG348" s="2"/>
      <c r="AH348" s="11"/>
    </row>
    <row r="349" spans="2:34" ht="56.25" x14ac:dyDescent="0.35">
      <c r="B349" s="12">
        <v>0</v>
      </c>
      <c r="C349" s="12">
        <v>1</v>
      </c>
      <c r="D349" s="12">
        <v>1</v>
      </c>
      <c r="E349" s="12">
        <v>0</v>
      </c>
      <c r="F349" s="12">
        <v>7</v>
      </c>
      <c r="G349" s="12">
        <v>0</v>
      </c>
      <c r="H349" s="12">
        <v>3</v>
      </c>
      <c r="I349" s="12">
        <v>0</v>
      </c>
      <c r="J349" s="12">
        <v>1</v>
      </c>
      <c r="K349" s="12">
        <v>3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8" t="s">
        <v>280</v>
      </c>
      <c r="T349" s="19" t="s">
        <v>12</v>
      </c>
      <c r="U349" s="20">
        <f t="shared" ref="U349:AC349" si="32">U350+U363+U369+U376+U384+U390+U398</f>
        <v>43255.1</v>
      </c>
      <c r="V349" s="20">
        <f t="shared" si="32"/>
        <v>43264</v>
      </c>
      <c r="W349" s="20">
        <f t="shared" si="32"/>
        <v>48638.1</v>
      </c>
      <c r="X349" s="20">
        <f t="shared" si="32"/>
        <v>49702.1</v>
      </c>
      <c r="Y349" s="20">
        <f t="shared" si="32"/>
        <v>48381.200000000004</v>
      </c>
      <c r="Z349" s="63">
        <f t="shared" si="32"/>
        <v>49885.700000000004</v>
      </c>
      <c r="AA349" s="63">
        <f t="shared" si="32"/>
        <v>283126.19999999995</v>
      </c>
      <c r="AB349" s="22">
        <v>2020</v>
      </c>
      <c r="AC349" s="94">
        <f t="shared" si="32"/>
        <v>-164.5</v>
      </c>
      <c r="AG349" s="2"/>
      <c r="AH349" s="11"/>
    </row>
    <row r="350" spans="2:34" ht="59.25" customHeight="1" x14ac:dyDescent="0.35">
      <c r="B350" s="12">
        <v>0</v>
      </c>
      <c r="C350" s="12">
        <v>1</v>
      </c>
      <c r="D350" s="12">
        <v>1</v>
      </c>
      <c r="E350" s="12">
        <v>0</v>
      </c>
      <c r="F350" s="12">
        <v>7</v>
      </c>
      <c r="G350" s="12">
        <v>0</v>
      </c>
      <c r="H350" s="12">
        <v>3</v>
      </c>
      <c r="I350" s="12">
        <v>0</v>
      </c>
      <c r="J350" s="12">
        <v>1</v>
      </c>
      <c r="K350" s="12">
        <v>3</v>
      </c>
      <c r="L350" s="12">
        <v>0</v>
      </c>
      <c r="M350" s="12">
        <v>1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8" t="s">
        <v>281</v>
      </c>
      <c r="T350" s="19" t="s">
        <v>77</v>
      </c>
      <c r="U350" s="20">
        <f t="shared" ref="U350:AA350" si="33">U352+U353+U357+U358+U360+U361</f>
        <v>42303.1</v>
      </c>
      <c r="V350" s="20">
        <f t="shared" si="33"/>
        <v>42694</v>
      </c>
      <c r="W350" s="20">
        <f t="shared" si="33"/>
        <v>45142.400000000001</v>
      </c>
      <c r="X350" s="20">
        <f t="shared" si="33"/>
        <v>49082.400000000001</v>
      </c>
      <c r="Y350" s="20">
        <f t="shared" si="33"/>
        <v>48268.200000000004</v>
      </c>
      <c r="Z350" s="63">
        <f t="shared" si="33"/>
        <v>49751.9</v>
      </c>
      <c r="AA350" s="63">
        <f t="shared" si="33"/>
        <v>277242</v>
      </c>
      <c r="AB350" s="22">
        <v>2020</v>
      </c>
      <c r="AC350" s="88"/>
      <c r="AG350" s="2"/>
      <c r="AH350" s="11"/>
    </row>
    <row r="351" spans="2:34" ht="56.25" x14ac:dyDescent="0.35"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3" t="s">
        <v>282</v>
      </c>
      <c r="T351" s="3" t="s">
        <v>28</v>
      </c>
      <c r="U351" s="23">
        <v>3830</v>
      </c>
      <c r="V351" s="23">
        <v>3870</v>
      </c>
      <c r="W351" s="23">
        <v>3870</v>
      </c>
      <c r="X351" s="23">
        <v>3870</v>
      </c>
      <c r="Y351" s="23">
        <v>3200</v>
      </c>
      <c r="Z351" s="55">
        <v>3200</v>
      </c>
      <c r="AA351" s="55">
        <v>3200</v>
      </c>
      <c r="AB351" s="14">
        <v>2020</v>
      </c>
      <c r="AC351" s="88"/>
      <c r="AG351" s="2"/>
      <c r="AH351" s="11"/>
    </row>
    <row r="352" spans="2:34" ht="45.75" customHeight="1" x14ac:dyDescent="0.35">
      <c r="B352" s="12">
        <v>0</v>
      </c>
      <c r="C352" s="12">
        <v>1</v>
      </c>
      <c r="D352" s="12">
        <v>1</v>
      </c>
      <c r="E352" s="12">
        <v>0</v>
      </c>
      <c r="F352" s="12">
        <v>7</v>
      </c>
      <c r="G352" s="12">
        <v>0</v>
      </c>
      <c r="H352" s="12">
        <v>3</v>
      </c>
      <c r="I352" s="12">
        <v>0</v>
      </c>
      <c r="J352" s="12">
        <v>1</v>
      </c>
      <c r="K352" s="12">
        <v>3</v>
      </c>
      <c r="L352" s="12">
        <v>0</v>
      </c>
      <c r="M352" s="12">
        <v>1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40" t="s">
        <v>283</v>
      </c>
      <c r="T352" s="142" t="s">
        <v>12</v>
      </c>
      <c r="U352" s="74">
        <v>42303.1</v>
      </c>
      <c r="V352" s="74">
        <v>42694</v>
      </c>
      <c r="W352" s="74">
        <v>42140.7</v>
      </c>
      <c r="X352" s="74">
        <v>43508.3</v>
      </c>
      <c r="Y352" s="74">
        <v>40790.300000000003</v>
      </c>
      <c r="Z352" s="74">
        <v>41831.5</v>
      </c>
      <c r="AA352" s="74">
        <f>U352+V352+W352+X352+Y352+Z352</f>
        <v>253267.90000000002</v>
      </c>
      <c r="AB352" s="14">
        <v>2020</v>
      </c>
      <c r="AC352" s="88"/>
      <c r="AG352" s="2"/>
      <c r="AH352" s="11"/>
    </row>
    <row r="353" spans="2:34" ht="50.25" customHeight="1" x14ac:dyDescent="0.35">
      <c r="B353" s="12">
        <v>0</v>
      </c>
      <c r="C353" s="12">
        <v>1</v>
      </c>
      <c r="D353" s="12">
        <v>1</v>
      </c>
      <c r="E353" s="12">
        <v>1</v>
      </c>
      <c r="F353" s="12">
        <v>0</v>
      </c>
      <c r="G353" s="12">
        <v>0</v>
      </c>
      <c r="H353" s="12">
        <v>4</v>
      </c>
      <c r="I353" s="12">
        <v>0</v>
      </c>
      <c r="J353" s="12">
        <v>1</v>
      </c>
      <c r="K353" s="12">
        <v>3</v>
      </c>
      <c r="L353" s="12">
        <v>0</v>
      </c>
      <c r="M353" s="12">
        <v>1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41"/>
      <c r="T353" s="143"/>
      <c r="U353" s="61">
        <v>0</v>
      </c>
      <c r="V353" s="61">
        <v>0</v>
      </c>
      <c r="W353" s="61">
        <v>0</v>
      </c>
      <c r="X353" s="61">
        <v>0</v>
      </c>
      <c r="Y353" s="61">
        <v>0</v>
      </c>
      <c r="Z353" s="75">
        <v>7</v>
      </c>
      <c r="AA353" s="76">
        <f>U353+V353+W353+X353+Y353+Z353</f>
        <v>7</v>
      </c>
      <c r="AB353" s="14">
        <v>2020</v>
      </c>
      <c r="AC353" s="88"/>
      <c r="AG353" s="2"/>
      <c r="AH353" s="11"/>
    </row>
    <row r="354" spans="2:34" ht="41.25" customHeight="1" x14ac:dyDescent="0.35"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3" t="s">
        <v>284</v>
      </c>
      <c r="T354" s="3" t="s">
        <v>32</v>
      </c>
      <c r="U354" s="14">
        <v>1</v>
      </c>
      <c r="V354" s="14">
        <v>1</v>
      </c>
      <c r="W354" s="14">
        <v>1</v>
      </c>
      <c r="X354" s="14">
        <v>1</v>
      </c>
      <c r="Y354" s="14">
        <v>1</v>
      </c>
      <c r="Z354" s="53">
        <v>1</v>
      </c>
      <c r="AA354" s="53">
        <v>1</v>
      </c>
      <c r="AB354" s="14">
        <v>2020</v>
      </c>
      <c r="AC354" s="88"/>
      <c r="AG354" s="2"/>
      <c r="AH354" s="11"/>
    </row>
    <row r="355" spans="2:34" ht="75" x14ac:dyDescent="0.35"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3" t="s">
        <v>285</v>
      </c>
      <c r="T355" s="3" t="s">
        <v>44</v>
      </c>
      <c r="U355" s="14">
        <v>1</v>
      </c>
      <c r="V355" s="14">
        <v>1</v>
      </c>
      <c r="W355" s="14">
        <v>1</v>
      </c>
      <c r="X355" s="14">
        <v>1</v>
      </c>
      <c r="Y355" s="14">
        <v>1</v>
      </c>
      <c r="Z355" s="53">
        <v>1</v>
      </c>
      <c r="AA355" s="53">
        <v>1</v>
      </c>
      <c r="AB355" s="14">
        <v>2020</v>
      </c>
      <c r="AC355" s="88"/>
      <c r="AG355" s="2"/>
      <c r="AH355" s="11"/>
    </row>
    <row r="356" spans="2:34" ht="56.25" x14ac:dyDescent="0.3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3" t="s">
        <v>286</v>
      </c>
      <c r="T356" s="3" t="s">
        <v>16</v>
      </c>
      <c r="U356" s="15">
        <v>20</v>
      </c>
      <c r="V356" s="15">
        <v>22</v>
      </c>
      <c r="W356" s="15">
        <v>24</v>
      </c>
      <c r="X356" s="15">
        <v>26</v>
      </c>
      <c r="Y356" s="15">
        <v>30</v>
      </c>
      <c r="Z356" s="54">
        <v>30</v>
      </c>
      <c r="AA356" s="54">
        <v>30</v>
      </c>
      <c r="AB356" s="14">
        <v>2020</v>
      </c>
      <c r="AC356" s="88"/>
      <c r="AG356" s="2"/>
      <c r="AH356" s="11"/>
    </row>
    <row r="357" spans="2:34" ht="49.5" customHeight="1" x14ac:dyDescent="0.35">
      <c r="B357" s="12">
        <v>0</v>
      </c>
      <c r="C357" s="12">
        <v>1</v>
      </c>
      <c r="D357" s="12">
        <v>1</v>
      </c>
      <c r="E357" s="12">
        <v>0</v>
      </c>
      <c r="F357" s="12">
        <v>7</v>
      </c>
      <c r="G357" s="12">
        <v>0</v>
      </c>
      <c r="H357" s="12">
        <v>3</v>
      </c>
      <c r="I357" s="12">
        <v>0</v>
      </c>
      <c r="J357" s="12">
        <v>1</v>
      </c>
      <c r="K357" s="12">
        <v>3</v>
      </c>
      <c r="L357" s="12">
        <v>0</v>
      </c>
      <c r="M357" s="12">
        <v>1</v>
      </c>
      <c r="N357" s="12">
        <v>1</v>
      </c>
      <c r="O357" s="12">
        <v>0</v>
      </c>
      <c r="P357" s="12">
        <v>6</v>
      </c>
      <c r="Q357" s="12">
        <v>9</v>
      </c>
      <c r="R357" s="12">
        <v>0</v>
      </c>
      <c r="S357" s="128" t="s">
        <v>287</v>
      </c>
      <c r="T357" s="126" t="s">
        <v>12</v>
      </c>
      <c r="U357" s="26">
        <v>0</v>
      </c>
      <c r="V357" s="26">
        <v>0</v>
      </c>
      <c r="W357" s="26">
        <v>2728.8</v>
      </c>
      <c r="X357" s="26">
        <v>4824.2</v>
      </c>
      <c r="Y357" s="26">
        <v>6495.5</v>
      </c>
      <c r="Z357" s="61">
        <v>7640.5</v>
      </c>
      <c r="AA357" s="61">
        <f>U357+V357+W357+X357+Y357+Z357</f>
        <v>21689</v>
      </c>
      <c r="AB357" s="14">
        <v>2020</v>
      </c>
      <c r="AC357" s="88"/>
      <c r="AD357" s="60"/>
      <c r="AG357" s="2"/>
      <c r="AH357" s="11"/>
    </row>
    <row r="358" spans="2:34" ht="40.5" customHeight="1" x14ac:dyDescent="0.35">
      <c r="B358" s="12">
        <v>0</v>
      </c>
      <c r="C358" s="12">
        <v>1</v>
      </c>
      <c r="D358" s="12">
        <v>1</v>
      </c>
      <c r="E358" s="12">
        <v>0</v>
      </c>
      <c r="F358" s="12">
        <v>7</v>
      </c>
      <c r="G358" s="12">
        <v>0</v>
      </c>
      <c r="H358" s="12">
        <v>3</v>
      </c>
      <c r="I358" s="12">
        <v>0</v>
      </c>
      <c r="J358" s="12">
        <v>1</v>
      </c>
      <c r="K358" s="12">
        <v>3</v>
      </c>
      <c r="L358" s="12">
        <v>0</v>
      </c>
      <c r="M358" s="12">
        <v>1</v>
      </c>
      <c r="N358" s="12" t="s">
        <v>36</v>
      </c>
      <c r="O358" s="12">
        <v>0</v>
      </c>
      <c r="P358" s="12">
        <v>6</v>
      </c>
      <c r="Q358" s="12">
        <v>9</v>
      </c>
      <c r="R358" s="12">
        <v>0</v>
      </c>
      <c r="S358" s="129"/>
      <c r="T358" s="127"/>
      <c r="U358" s="26">
        <v>0</v>
      </c>
      <c r="V358" s="26">
        <v>0</v>
      </c>
      <c r="W358" s="26">
        <v>272.89999999999998</v>
      </c>
      <c r="X358" s="26">
        <v>272.89999999999998</v>
      </c>
      <c r="Y358" s="26">
        <v>272.89999999999998</v>
      </c>
      <c r="Z358" s="61">
        <v>272.89999999999998</v>
      </c>
      <c r="AA358" s="61">
        <f>U358+V358+W358+X358+Y358+Z358</f>
        <v>1091.5999999999999</v>
      </c>
      <c r="AB358" s="14">
        <v>2020</v>
      </c>
      <c r="AC358" s="88"/>
      <c r="AD358" s="60"/>
      <c r="AG358" s="2"/>
      <c r="AH358" s="11"/>
    </row>
    <row r="359" spans="2:34" ht="37.5" customHeight="1" x14ac:dyDescent="0.3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3" t="s">
        <v>288</v>
      </c>
      <c r="T359" s="3" t="s">
        <v>28</v>
      </c>
      <c r="U359" s="14">
        <v>0</v>
      </c>
      <c r="V359" s="14">
        <v>0</v>
      </c>
      <c r="W359" s="14">
        <v>59</v>
      </c>
      <c r="X359" s="14">
        <v>59</v>
      </c>
      <c r="Y359" s="14">
        <v>59</v>
      </c>
      <c r="Z359" s="53">
        <v>59</v>
      </c>
      <c r="AA359" s="53">
        <v>59</v>
      </c>
      <c r="AB359" s="14">
        <v>2020</v>
      </c>
      <c r="AC359" s="88"/>
      <c r="AD359" s="60"/>
      <c r="AG359" s="2"/>
      <c r="AH359" s="11"/>
    </row>
    <row r="360" spans="2:34" ht="31.5" customHeight="1" x14ac:dyDescent="0.35">
      <c r="B360" s="12">
        <v>0</v>
      </c>
      <c r="C360" s="12">
        <v>1</v>
      </c>
      <c r="D360" s="12">
        <v>1</v>
      </c>
      <c r="E360" s="12">
        <v>0</v>
      </c>
      <c r="F360" s="12">
        <v>7</v>
      </c>
      <c r="G360" s="12">
        <v>0</v>
      </c>
      <c r="H360" s="12">
        <v>3</v>
      </c>
      <c r="I360" s="12">
        <v>0</v>
      </c>
      <c r="J360" s="12">
        <v>1</v>
      </c>
      <c r="K360" s="12">
        <v>3</v>
      </c>
      <c r="L360" s="12">
        <v>0</v>
      </c>
      <c r="M360" s="12">
        <v>1</v>
      </c>
      <c r="N360" s="12">
        <v>1</v>
      </c>
      <c r="O360" s="12">
        <v>1</v>
      </c>
      <c r="P360" s="12">
        <v>2</v>
      </c>
      <c r="Q360" s="12">
        <v>0</v>
      </c>
      <c r="R360" s="12">
        <v>0</v>
      </c>
      <c r="S360" s="128" t="s">
        <v>289</v>
      </c>
      <c r="T360" s="126" t="s">
        <v>12</v>
      </c>
      <c r="U360" s="30">
        <v>0</v>
      </c>
      <c r="V360" s="30">
        <v>0</v>
      </c>
      <c r="W360" s="30">
        <v>0</v>
      </c>
      <c r="X360" s="30">
        <v>433.6</v>
      </c>
      <c r="Y360" s="30">
        <v>534.20000000000005</v>
      </c>
      <c r="Z360" s="56">
        <v>0</v>
      </c>
      <c r="AA360" s="56">
        <f>U360+V360+W360+X360+Y360+Z360</f>
        <v>967.80000000000007</v>
      </c>
      <c r="AB360" s="14">
        <v>2019</v>
      </c>
      <c r="AD360" s="60"/>
      <c r="AG360" s="2"/>
      <c r="AH360" s="11"/>
    </row>
    <row r="361" spans="2:34" ht="50.25" customHeight="1" x14ac:dyDescent="0.35">
      <c r="B361" s="12">
        <v>0</v>
      </c>
      <c r="C361" s="12">
        <v>1</v>
      </c>
      <c r="D361" s="12">
        <v>1</v>
      </c>
      <c r="E361" s="12">
        <v>0</v>
      </c>
      <c r="F361" s="12">
        <v>7</v>
      </c>
      <c r="G361" s="12">
        <v>0</v>
      </c>
      <c r="H361" s="12">
        <v>3</v>
      </c>
      <c r="I361" s="12">
        <v>0</v>
      </c>
      <c r="J361" s="12">
        <v>1</v>
      </c>
      <c r="K361" s="12">
        <v>3</v>
      </c>
      <c r="L361" s="12">
        <v>0</v>
      </c>
      <c r="M361" s="12">
        <v>1</v>
      </c>
      <c r="N361" s="12" t="s">
        <v>36</v>
      </c>
      <c r="O361" s="12">
        <v>1</v>
      </c>
      <c r="P361" s="12">
        <v>2</v>
      </c>
      <c r="Q361" s="12">
        <v>0</v>
      </c>
      <c r="R361" s="12">
        <v>0</v>
      </c>
      <c r="S361" s="129"/>
      <c r="T361" s="127"/>
      <c r="U361" s="30">
        <v>0</v>
      </c>
      <c r="V361" s="30">
        <v>0</v>
      </c>
      <c r="W361" s="30">
        <v>0</v>
      </c>
      <c r="X361" s="30">
        <v>43.4</v>
      </c>
      <c r="Y361" s="30">
        <v>175.3</v>
      </c>
      <c r="Z361" s="56">
        <v>0</v>
      </c>
      <c r="AA361" s="56">
        <f>U361+V361+W361+X361+Y361+Z361</f>
        <v>218.70000000000002</v>
      </c>
      <c r="AB361" s="14">
        <v>2019</v>
      </c>
      <c r="AD361" s="60"/>
      <c r="AG361" s="2"/>
      <c r="AH361" s="11"/>
    </row>
    <row r="362" spans="2:34" ht="56.25" x14ac:dyDescent="0.3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3" t="s">
        <v>37</v>
      </c>
      <c r="T362" s="44" t="s">
        <v>32</v>
      </c>
      <c r="U362" s="14">
        <v>0</v>
      </c>
      <c r="V362" s="14">
        <v>0</v>
      </c>
      <c r="W362" s="14">
        <v>0</v>
      </c>
      <c r="X362" s="14">
        <v>1</v>
      </c>
      <c r="Y362" s="14">
        <v>1</v>
      </c>
      <c r="Z362" s="53">
        <v>0</v>
      </c>
      <c r="AA362" s="53">
        <v>1</v>
      </c>
      <c r="AB362" s="14">
        <v>2019</v>
      </c>
      <c r="AD362" s="60"/>
      <c r="AG362" s="2"/>
      <c r="AH362" s="11"/>
    </row>
    <row r="363" spans="2:34" ht="75" x14ac:dyDescent="0.3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8" t="s">
        <v>290</v>
      </c>
      <c r="T363" s="19" t="s">
        <v>12</v>
      </c>
      <c r="U363" s="29">
        <v>0</v>
      </c>
      <c r="V363" s="29">
        <v>0</v>
      </c>
      <c r="W363" s="29">
        <v>0</v>
      </c>
      <c r="X363" s="29">
        <v>0</v>
      </c>
      <c r="Y363" s="29">
        <v>0</v>
      </c>
      <c r="Z363" s="98">
        <v>0</v>
      </c>
      <c r="AA363" s="98">
        <v>0</v>
      </c>
      <c r="AB363" s="22">
        <v>2020</v>
      </c>
      <c r="AD363" s="60"/>
      <c r="AG363" s="2"/>
      <c r="AH363" s="11"/>
    </row>
    <row r="364" spans="2:34" ht="75" x14ac:dyDescent="0.3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3" t="s">
        <v>291</v>
      </c>
      <c r="T364" s="3" t="s">
        <v>32</v>
      </c>
      <c r="U364" s="14">
        <v>137</v>
      </c>
      <c r="V364" s="14">
        <v>137</v>
      </c>
      <c r="W364" s="14">
        <v>139</v>
      </c>
      <c r="X364" s="14">
        <v>139</v>
      </c>
      <c r="Y364" s="14">
        <v>138</v>
      </c>
      <c r="Z364" s="53">
        <v>133</v>
      </c>
      <c r="AA364" s="53">
        <v>133</v>
      </c>
      <c r="AB364" s="14">
        <v>2020</v>
      </c>
      <c r="AD364" s="60"/>
      <c r="AG364" s="2"/>
      <c r="AH364" s="11"/>
    </row>
    <row r="365" spans="2:34" ht="75" x14ac:dyDescent="0.3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3" t="s">
        <v>292</v>
      </c>
      <c r="T365" s="3" t="s">
        <v>44</v>
      </c>
      <c r="U365" s="14">
        <v>1</v>
      </c>
      <c r="V365" s="14">
        <v>1</v>
      </c>
      <c r="W365" s="14">
        <v>1</v>
      </c>
      <c r="X365" s="14">
        <v>1</v>
      </c>
      <c r="Y365" s="14">
        <v>1</v>
      </c>
      <c r="Z365" s="53">
        <v>1</v>
      </c>
      <c r="AA365" s="53">
        <v>1</v>
      </c>
      <c r="AB365" s="14">
        <v>2020</v>
      </c>
      <c r="AD365" s="60"/>
      <c r="AG365" s="2"/>
      <c r="AH365" s="11"/>
    </row>
    <row r="366" spans="2:34" ht="56.25" x14ac:dyDescent="0.3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3" t="s">
        <v>293</v>
      </c>
      <c r="T366" s="3" t="s">
        <v>28</v>
      </c>
      <c r="U366" s="23">
        <v>18150</v>
      </c>
      <c r="V366" s="23">
        <v>18150</v>
      </c>
      <c r="W366" s="23">
        <v>18300</v>
      </c>
      <c r="X366" s="23">
        <v>21000</v>
      </c>
      <c r="Y366" s="23">
        <v>21000</v>
      </c>
      <c r="Z366" s="55">
        <v>29600</v>
      </c>
      <c r="AA366" s="55">
        <f>U366+V366+W366+X366+Y366+Z366</f>
        <v>126200</v>
      </c>
      <c r="AB366" s="14">
        <v>2020</v>
      </c>
      <c r="AC366" s="79"/>
      <c r="AD366" s="60"/>
      <c r="AG366" s="2"/>
      <c r="AH366" s="11"/>
    </row>
    <row r="367" spans="2:34" ht="82.5" customHeight="1" x14ac:dyDescent="0.3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3" t="s">
        <v>294</v>
      </c>
      <c r="T367" s="3" t="s">
        <v>295</v>
      </c>
      <c r="U367" s="23">
        <v>1</v>
      </c>
      <c r="V367" s="23">
        <v>1</v>
      </c>
      <c r="W367" s="23">
        <v>1</v>
      </c>
      <c r="X367" s="23">
        <v>1</v>
      </c>
      <c r="Y367" s="23">
        <v>1</v>
      </c>
      <c r="Z367" s="55">
        <v>1</v>
      </c>
      <c r="AA367" s="55">
        <v>1</v>
      </c>
      <c r="AB367" s="14">
        <v>2020</v>
      </c>
      <c r="AD367" s="60"/>
      <c r="AG367" s="2"/>
      <c r="AH367" s="11"/>
    </row>
    <row r="368" spans="2:34" ht="37.5" x14ac:dyDescent="0.3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3" t="s">
        <v>296</v>
      </c>
      <c r="T368" s="3" t="s">
        <v>28</v>
      </c>
      <c r="U368" s="23">
        <v>8918</v>
      </c>
      <c r="V368" s="23">
        <v>10200</v>
      </c>
      <c r="W368" s="23">
        <v>11200</v>
      </c>
      <c r="X368" s="23">
        <v>12200</v>
      </c>
      <c r="Y368" s="23">
        <v>13200</v>
      </c>
      <c r="Z368" s="55">
        <v>14200</v>
      </c>
      <c r="AA368" s="55">
        <f>SUM(U368:Z368)</f>
        <v>69918</v>
      </c>
      <c r="AB368" s="14">
        <v>2020</v>
      </c>
      <c r="AD368" s="60"/>
      <c r="AG368" s="2"/>
      <c r="AH368" s="11"/>
    </row>
    <row r="369" spans="2:34" ht="136.5" customHeight="1" x14ac:dyDescent="0.3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8" t="s">
        <v>297</v>
      </c>
      <c r="T369" s="19" t="s">
        <v>12</v>
      </c>
      <c r="U369" s="29">
        <v>0</v>
      </c>
      <c r="V369" s="29">
        <v>0</v>
      </c>
      <c r="W369" s="29">
        <v>0</v>
      </c>
      <c r="X369" s="29">
        <v>0</v>
      </c>
      <c r="Y369" s="29">
        <v>0</v>
      </c>
      <c r="Z369" s="98">
        <v>0</v>
      </c>
      <c r="AA369" s="98">
        <v>0</v>
      </c>
      <c r="AB369" s="22">
        <v>2020</v>
      </c>
      <c r="AD369" s="60"/>
      <c r="AG369" s="2"/>
      <c r="AH369" s="11"/>
    </row>
    <row r="370" spans="2:34" ht="56.25" x14ac:dyDescent="0.3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3" t="s">
        <v>298</v>
      </c>
      <c r="T370" s="3" t="s">
        <v>32</v>
      </c>
      <c r="U370" s="14">
        <v>53</v>
      </c>
      <c r="V370" s="14">
        <v>53</v>
      </c>
      <c r="W370" s="14">
        <v>53</v>
      </c>
      <c r="X370" s="14">
        <v>53</v>
      </c>
      <c r="Y370" s="14">
        <v>51</v>
      </c>
      <c r="Z370" s="53">
        <v>52</v>
      </c>
      <c r="AA370" s="53">
        <v>52</v>
      </c>
      <c r="AB370" s="14">
        <v>2020</v>
      </c>
      <c r="AD370" s="60"/>
      <c r="AG370" s="2"/>
      <c r="AH370" s="11"/>
    </row>
    <row r="371" spans="2:34" ht="40.5" customHeight="1" x14ac:dyDescent="0.3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3" t="s">
        <v>299</v>
      </c>
      <c r="T371" s="3" t="s">
        <v>32</v>
      </c>
      <c r="U371" s="14">
        <v>24</v>
      </c>
      <c r="V371" s="14">
        <v>24</v>
      </c>
      <c r="W371" s="14">
        <v>24</v>
      </c>
      <c r="X371" s="14">
        <v>24</v>
      </c>
      <c r="Y371" s="14">
        <v>24</v>
      </c>
      <c r="Z371" s="53">
        <v>24</v>
      </c>
      <c r="AA371" s="53">
        <f>SUM(U371:Z371)</f>
        <v>144</v>
      </c>
      <c r="AB371" s="14">
        <v>2020</v>
      </c>
      <c r="AD371" s="60"/>
      <c r="AG371" s="2"/>
      <c r="AH371" s="11"/>
    </row>
    <row r="372" spans="2:34" ht="75" x14ac:dyDescent="0.3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3" t="s">
        <v>300</v>
      </c>
      <c r="T372" s="3" t="s">
        <v>44</v>
      </c>
      <c r="U372" s="14">
        <v>1</v>
      </c>
      <c r="V372" s="14">
        <v>1</v>
      </c>
      <c r="W372" s="14">
        <v>1</v>
      </c>
      <c r="X372" s="14">
        <v>1</v>
      </c>
      <c r="Y372" s="14">
        <v>1</v>
      </c>
      <c r="Z372" s="53">
        <v>1</v>
      </c>
      <c r="AA372" s="53">
        <v>1</v>
      </c>
      <c r="AB372" s="14">
        <v>2020</v>
      </c>
      <c r="AD372" s="60"/>
      <c r="AG372" s="2"/>
      <c r="AH372" s="11"/>
    </row>
    <row r="373" spans="2:34" ht="56.25" x14ac:dyDescent="0.3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3" t="s">
        <v>301</v>
      </c>
      <c r="T373" s="3" t="s">
        <v>28</v>
      </c>
      <c r="U373" s="23">
        <v>6450</v>
      </c>
      <c r="V373" s="23">
        <v>6455</v>
      </c>
      <c r="W373" s="23">
        <v>6460</v>
      </c>
      <c r="X373" s="23">
        <v>6460</v>
      </c>
      <c r="Y373" s="23">
        <v>6460</v>
      </c>
      <c r="Z373" s="55">
        <v>7540</v>
      </c>
      <c r="AA373" s="55">
        <f>SUM(U373:Z373)</f>
        <v>39825</v>
      </c>
      <c r="AB373" s="14">
        <v>2020</v>
      </c>
      <c r="AD373" s="60"/>
      <c r="AG373" s="2"/>
      <c r="AH373" s="11"/>
    </row>
    <row r="374" spans="2:34" ht="56.25" x14ac:dyDescent="0.35"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3" t="s">
        <v>302</v>
      </c>
      <c r="T374" s="3" t="s">
        <v>44</v>
      </c>
      <c r="U374" s="14">
        <v>1</v>
      </c>
      <c r="V374" s="14">
        <v>1</v>
      </c>
      <c r="W374" s="14">
        <v>1</v>
      </c>
      <c r="X374" s="14">
        <v>1</v>
      </c>
      <c r="Y374" s="14">
        <v>1</v>
      </c>
      <c r="Z374" s="53">
        <v>1</v>
      </c>
      <c r="AA374" s="53">
        <v>1</v>
      </c>
      <c r="AB374" s="14">
        <v>2020</v>
      </c>
      <c r="AD374" s="60"/>
      <c r="AG374" s="2"/>
      <c r="AH374" s="11"/>
    </row>
    <row r="375" spans="2:34" ht="36.75" customHeight="1" x14ac:dyDescent="0.35"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3" t="s">
        <v>303</v>
      </c>
      <c r="T375" s="3" t="s">
        <v>32</v>
      </c>
      <c r="U375" s="14">
        <v>5</v>
      </c>
      <c r="V375" s="14">
        <v>5</v>
      </c>
      <c r="W375" s="14">
        <v>5</v>
      </c>
      <c r="X375" s="14">
        <v>5</v>
      </c>
      <c r="Y375" s="14">
        <v>5</v>
      </c>
      <c r="Z375" s="53">
        <v>5</v>
      </c>
      <c r="AA375" s="53">
        <f>SUM(U375:Z375)</f>
        <v>30</v>
      </c>
      <c r="AB375" s="14">
        <v>2020</v>
      </c>
      <c r="AD375" s="60"/>
      <c r="AG375" s="2"/>
      <c r="AH375" s="11"/>
    </row>
    <row r="376" spans="2:34" ht="93.75" x14ac:dyDescent="0.35">
      <c r="B376" s="12">
        <v>0</v>
      </c>
      <c r="C376" s="12">
        <v>1</v>
      </c>
      <c r="D376" s="12">
        <v>1</v>
      </c>
      <c r="E376" s="12">
        <v>0</v>
      </c>
      <c r="F376" s="12">
        <v>7</v>
      </c>
      <c r="G376" s="12">
        <v>0</v>
      </c>
      <c r="H376" s="12">
        <v>0</v>
      </c>
      <c r="I376" s="12">
        <v>0</v>
      </c>
      <c r="J376" s="12">
        <v>1</v>
      </c>
      <c r="K376" s="12">
        <v>3</v>
      </c>
      <c r="L376" s="12">
        <v>0</v>
      </c>
      <c r="M376" s="12">
        <v>4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8" t="s">
        <v>304</v>
      </c>
      <c r="T376" s="19" t="s">
        <v>77</v>
      </c>
      <c r="U376" s="20">
        <f t="shared" ref="U376:AC376" si="34">U379</f>
        <v>785</v>
      </c>
      <c r="V376" s="20">
        <f t="shared" si="34"/>
        <v>476</v>
      </c>
      <c r="W376" s="20">
        <f t="shared" si="34"/>
        <v>488</v>
      </c>
      <c r="X376" s="20">
        <f t="shared" si="34"/>
        <v>459.6</v>
      </c>
      <c r="Y376" s="20">
        <f t="shared" si="34"/>
        <v>88</v>
      </c>
      <c r="Z376" s="63">
        <f t="shared" si="34"/>
        <v>88.5</v>
      </c>
      <c r="AA376" s="63">
        <f t="shared" si="34"/>
        <v>2385.1</v>
      </c>
      <c r="AB376" s="22">
        <v>2020</v>
      </c>
      <c r="AC376" s="95">
        <f t="shared" si="34"/>
        <v>-149.80000000000001</v>
      </c>
      <c r="AD376" s="60"/>
      <c r="AG376" s="2"/>
      <c r="AH376" s="11"/>
    </row>
    <row r="377" spans="2:34" ht="78" customHeight="1" x14ac:dyDescent="0.35"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3" t="s">
        <v>305</v>
      </c>
      <c r="T377" s="3" t="s">
        <v>32</v>
      </c>
      <c r="U377" s="14">
        <v>53</v>
      </c>
      <c r="V377" s="14">
        <v>53</v>
      </c>
      <c r="W377" s="14">
        <v>53</v>
      </c>
      <c r="X377" s="14">
        <v>53</v>
      </c>
      <c r="Y377" s="14">
        <v>51</v>
      </c>
      <c r="Z377" s="53">
        <v>52</v>
      </c>
      <c r="AA377" s="53">
        <v>52</v>
      </c>
      <c r="AB377" s="14">
        <v>2020</v>
      </c>
      <c r="AD377" s="60"/>
      <c r="AG377" s="2"/>
      <c r="AH377" s="11"/>
    </row>
    <row r="378" spans="2:34" ht="99" customHeight="1" x14ac:dyDescent="0.35"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3" t="s">
        <v>306</v>
      </c>
      <c r="T378" s="3" t="s">
        <v>32</v>
      </c>
      <c r="U378" s="14">
        <v>41</v>
      </c>
      <c r="V378" s="14">
        <v>42</v>
      </c>
      <c r="W378" s="14">
        <v>43</v>
      </c>
      <c r="X378" s="14">
        <v>53</v>
      </c>
      <c r="Y378" s="14">
        <v>51</v>
      </c>
      <c r="Z378" s="53">
        <v>52</v>
      </c>
      <c r="AA378" s="53">
        <v>52</v>
      </c>
      <c r="AB378" s="14">
        <v>2020</v>
      </c>
      <c r="AD378" s="60"/>
      <c r="AG378" s="2"/>
      <c r="AH378" s="11"/>
    </row>
    <row r="379" spans="2:34" ht="93.75" x14ac:dyDescent="0.35">
      <c r="B379" s="12">
        <v>0</v>
      </c>
      <c r="C379" s="12">
        <v>1</v>
      </c>
      <c r="D379" s="12">
        <v>1</v>
      </c>
      <c r="E379" s="12">
        <v>0</v>
      </c>
      <c r="F379" s="12">
        <v>7</v>
      </c>
      <c r="G379" s="12">
        <v>0</v>
      </c>
      <c r="H379" s="12">
        <v>9</v>
      </c>
      <c r="I379" s="12">
        <v>0</v>
      </c>
      <c r="J379" s="12">
        <v>1</v>
      </c>
      <c r="K379" s="12">
        <v>3</v>
      </c>
      <c r="L379" s="12">
        <v>0</v>
      </c>
      <c r="M379" s="12">
        <v>4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3" t="s">
        <v>307</v>
      </c>
      <c r="T379" s="3" t="s">
        <v>77</v>
      </c>
      <c r="U379" s="30">
        <v>785</v>
      </c>
      <c r="V379" s="30">
        <v>476</v>
      </c>
      <c r="W379" s="30">
        <v>488</v>
      </c>
      <c r="X379" s="30">
        <v>459.6</v>
      </c>
      <c r="Y379" s="30">
        <v>88</v>
      </c>
      <c r="Z379" s="56">
        <v>88.5</v>
      </c>
      <c r="AA379" s="61">
        <f>Z379+Y379+X379+W379+V379+U379</f>
        <v>2385.1</v>
      </c>
      <c r="AB379" s="14">
        <v>2020</v>
      </c>
      <c r="AC379" s="78">
        <v>-149.80000000000001</v>
      </c>
      <c r="AD379" s="60"/>
      <c r="AG379" s="2"/>
      <c r="AH379" s="11"/>
    </row>
    <row r="380" spans="2:34" ht="75" x14ac:dyDescent="0.35"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3" t="s">
        <v>308</v>
      </c>
      <c r="T380" s="3" t="s">
        <v>16</v>
      </c>
      <c r="U380" s="15">
        <v>86</v>
      </c>
      <c r="V380" s="15">
        <v>87</v>
      </c>
      <c r="W380" s="15">
        <v>88</v>
      </c>
      <c r="X380" s="15">
        <v>88</v>
      </c>
      <c r="Y380" s="15">
        <v>88</v>
      </c>
      <c r="Z380" s="54">
        <v>88</v>
      </c>
      <c r="AA380" s="54">
        <v>88</v>
      </c>
      <c r="AB380" s="14">
        <v>2020</v>
      </c>
      <c r="AD380" s="60"/>
      <c r="AG380" s="2"/>
      <c r="AH380" s="11"/>
    </row>
    <row r="381" spans="2:34" ht="94.5" customHeight="1" x14ac:dyDescent="0.35"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3" t="s">
        <v>306</v>
      </c>
      <c r="T381" s="3" t="s">
        <v>32</v>
      </c>
      <c r="U381" s="14">
        <v>41</v>
      </c>
      <c r="V381" s="14">
        <v>42</v>
      </c>
      <c r="W381" s="14">
        <v>43</v>
      </c>
      <c r="X381" s="14">
        <v>53</v>
      </c>
      <c r="Y381" s="14">
        <v>51</v>
      </c>
      <c r="Z381" s="53">
        <v>52</v>
      </c>
      <c r="AA381" s="53">
        <v>52</v>
      </c>
      <c r="AB381" s="14">
        <v>2020</v>
      </c>
      <c r="AD381" s="60"/>
      <c r="AG381" s="2"/>
      <c r="AH381" s="11"/>
    </row>
    <row r="382" spans="2:34" ht="56.25" x14ac:dyDescent="0.35"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3" t="s">
        <v>309</v>
      </c>
      <c r="T382" s="3" t="s">
        <v>44</v>
      </c>
      <c r="U382" s="14">
        <v>1</v>
      </c>
      <c r="V382" s="14">
        <v>1</v>
      </c>
      <c r="W382" s="14">
        <v>1</v>
      </c>
      <c r="X382" s="14">
        <v>1</v>
      </c>
      <c r="Y382" s="14">
        <v>1</v>
      </c>
      <c r="Z382" s="53">
        <v>1</v>
      </c>
      <c r="AA382" s="53">
        <v>1</v>
      </c>
      <c r="AB382" s="14">
        <v>2020</v>
      </c>
      <c r="AD382" s="60"/>
      <c r="AG382" s="2"/>
      <c r="AH382" s="11"/>
    </row>
    <row r="383" spans="2:34" ht="40.5" customHeight="1" x14ac:dyDescent="0.35"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3" t="s">
        <v>310</v>
      </c>
      <c r="T383" s="3" t="s">
        <v>32</v>
      </c>
      <c r="U383" s="14">
        <v>45</v>
      </c>
      <c r="V383" s="14">
        <v>49</v>
      </c>
      <c r="W383" s="14">
        <v>51</v>
      </c>
      <c r="X383" s="14">
        <v>53</v>
      </c>
      <c r="Y383" s="14">
        <v>51</v>
      </c>
      <c r="Z383" s="53">
        <v>52</v>
      </c>
      <c r="AA383" s="53">
        <v>52</v>
      </c>
      <c r="AB383" s="14">
        <v>2020</v>
      </c>
      <c r="AD383" s="60"/>
      <c r="AG383" s="2"/>
      <c r="AH383" s="11"/>
    </row>
    <row r="384" spans="2:34" ht="37.5" x14ac:dyDescent="0.35">
      <c r="B384" s="12">
        <v>0</v>
      </c>
      <c r="C384" s="12">
        <v>1</v>
      </c>
      <c r="D384" s="12">
        <v>1</v>
      </c>
      <c r="E384" s="12">
        <v>0</v>
      </c>
      <c r="F384" s="12">
        <v>7</v>
      </c>
      <c r="G384" s="12">
        <v>0</v>
      </c>
      <c r="H384" s="12">
        <v>9</v>
      </c>
      <c r="I384" s="12">
        <v>0</v>
      </c>
      <c r="J384" s="12">
        <v>1</v>
      </c>
      <c r="K384" s="12">
        <v>3</v>
      </c>
      <c r="L384" s="12">
        <v>0</v>
      </c>
      <c r="M384" s="12">
        <v>5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8" t="s">
        <v>311</v>
      </c>
      <c r="T384" s="19" t="s">
        <v>12</v>
      </c>
      <c r="U384" s="63">
        <f t="shared" ref="U384:AC384" si="35">U386+U388</f>
        <v>167</v>
      </c>
      <c r="V384" s="63">
        <f t="shared" si="35"/>
        <v>94</v>
      </c>
      <c r="W384" s="63">
        <f t="shared" si="35"/>
        <v>82</v>
      </c>
      <c r="X384" s="63">
        <f t="shared" si="35"/>
        <v>82</v>
      </c>
      <c r="Y384" s="63">
        <f t="shared" si="35"/>
        <v>25</v>
      </c>
      <c r="Z384" s="63">
        <f t="shared" si="35"/>
        <v>45.3</v>
      </c>
      <c r="AA384" s="63">
        <f t="shared" si="35"/>
        <v>495.3</v>
      </c>
      <c r="AB384" s="22">
        <v>2020</v>
      </c>
      <c r="AC384" s="94">
        <f t="shared" si="35"/>
        <v>-14.7</v>
      </c>
      <c r="AD384" s="60"/>
      <c r="AG384" s="2"/>
      <c r="AH384" s="11"/>
    </row>
    <row r="385" spans="2:34" ht="78.75" customHeight="1" x14ac:dyDescent="0.35"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3" t="s">
        <v>312</v>
      </c>
      <c r="T385" s="3" t="s">
        <v>32</v>
      </c>
      <c r="U385" s="14">
        <v>153</v>
      </c>
      <c r="V385" s="14">
        <v>152</v>
      </c>
      <c r="W385" s="14">
        <v>148</v>
      </c>
      <c r="X385" s="14">
        <v>148</v>
      </c>
      <c r="Y385" s="38">
        <v>148</v>
      </c>
      <c r="Z385" s="53">
        <v>145</v>
      </c>
      <c r="AA385" s="53">
        <v>145</v>
      </c>
      <c r="AB385" s="14">
        <v>2020</v>
      </c>
      <c r="AD385" s="60"/>
      <c r="AG385" s="2"/>
      <c r="AH385" s="11"/>
    </row>
    <row r="386" spans="2:34" ht="99.75" customHeight="1" x14ac:dyDescent="0.35">
      <c r="B386" s="12">
        <v>0</v>
      </c>
      <c r="C386" s="12">
        <v>1</v>
      </c>
      <c r="D386" s="12">
        <v>1</v>
      </c>
      <c r="E386" s="12">
        <v>0</v>
      </c>
      <c r="F386" s="12">
        <v>7</v>
      </c>
      <c r="G386" s="12">
        <v>0</v>
      </c>
      <c r="H386" s="12">
        <v>9</v>
      </c>
      <c r="I386" s="12">
        <v>0</v>
      </c>
      <c r="J386" s="12">
        <v>1</v>
      </c>
      <c r="K386" s="12">
        <v>3</v>
      </c>
      <c r="L386" s="12">
        <v>0</v>
      </c>
      <c r="M386" s="12">
        <v>5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3" t="s">
        <v>313</v>
      </c>
      <c r="T386" s="3" t="s">
        <v>12</v>
      </c>
      <c r="U386" s="30">
        <v>94</v>
      </c>
      <c r="V386" s="30">
        <v>60</v>
      </c>
      <c r="W386" s="30">
        <v>60</v>
      </c>
      <c r="X386" s="30">
        <v>60</v>
      </c>
      <c r="Y386" s="30">
        <v>17</v>
      </c>
      <c r="Z386" s="56">
        <v>45.3</v>
      </c>
      <c r="AA386" s="56">
        <f>U386+V386+W386+X386+Y386+Z386</f>
        <v>336.3</v>
      </c>
      <c r="AB386" s="14">
        <v>2020</v>
      </c>
      <c r="AC386" s="78">
        <v>-14.7</v>
      </c>
      <c r="AD386" s="60"/>
      <c r="AG386" s="2"/>
      <c r="AH386" s="11"/>
    </row>
    <row r="387" spans="2:34" ht="117.75" customHeight="1" x14ac:dyDescent="0.35"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3" t="s">
        <v>314</v>
      </c>
      <c r="T387" s="3" t="s">
        <v>32</v>
      </c>
      <c r="U387" s="14">
        <v>67</v>
      </c>
      <c r="V387" s="14">
        <v>67</v>
      </c>
      <c r="W387" s="14">
        <v>68</v>
      </c>
      <c r="X387" s="14">
        <v>68</v>
      </c>
      <c r="Y387" s="38">
        <v>69</v>
      </c>
      <c r="Z387" s="53">
        <v>70</v>
      </c>
      <c r="AA387" s="53">
        <v>70</v>
      </c>
      <c r="AB387" s="14">
        <v>2020</v>
      </c>
      <c r="AD387" s="60"/>
      <c r="AG387" s="2"/>
      <c r="AH387" s="11"/>
    </row>
    <row r="388" spans="2:34" ht="99.75" customHeight="1" x14ac:dyDescent="0.35">
      <c r="B388" s="12">
        <v>0</v>
      </c>
      <c r="C388" s="12">
        <v>1</v>
      </c>
      <c r="D388" s="12">
        <v>1</v>
      </c>
      <c r="E388" s="12">
        <v>0</v>
      </c>
      <c r="F388" s="12">
        <v>7</v>
      </c>
      <c r="G388" s="12">
        <v>0</v>
      </c>
      <c r="H388" s="12">
        <v>9</v>
      </c>
      <c r="I388" s="12">
        <v>0</v>
      </c>
      <c r="J388" s="12">
        <v>1</v>
      </c>
      <c r="K388" s="12">
        <v>3</v>
      </c>
      <c r="L388" s="12">
        <v>0</v>
      </c>
      <c r="M388" s="12">
        <v>5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3" t="s">
        <v>315</v>
      </c>
      <c r="T388" s="3" t="s">
        <v>12</v>
      </c>
      <c r="U388" s="30">
        <v>73</v>
      </c>
      <c r="V388" s="30">
        <v>34</v>
      </c>
      <c r="W388" s="30">
        <v>22</v>
      </c>
      <c r="X388" s="30">
        <v>22</v>
      </c>
      <c r="Y388" s="30">
        <v>8</v>
      </c>
      <c r="Z388" s="56">
        <v>0</v>
      </c>
      <c r="AA388" s="56">
        <f>U388+V388+W388+X388+Y388+Z388</f>
        <v>159</v>
      </c>
      <c r="AB388" s="53">
        <v>2019</v>
      </c>
      <c r="AD388" s="60"/>
      <c r="AG388" s="2"/>
      <c r="AH388" s="11"/>
    </row>
    <row r="389" spans="2:34" ht="138.75" customHeight="1" x14ac:dyDescent="0.35"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3" t="s">
        <v>316</v>
      </c>
      <c r="T389" s="3" t="s">
        <v>16</v>
      </c>
      <c r="U389" s="15">
        <v>100</v>
      </c>
      <c r="V389" s="15">
        <v>100</v>
      </c>
      <c r="W389" s="15">
        <v>100</v>
      </c>
      <c r="X389" s="15">
        <v>100</v>
      </c>
      <c r="Y389" s="15">
        <v>100</v>
      </c>
      <c r="Z389" s="54">
        <v>100</v>
      </c>
      <c r="AA389" s="54">
        <v>100</v>
      </c>
      <c r="AB389" s="14">
        <v>2020</v>
      </c>
      <c r="AD389" s="60"/>
      <c r="AG389" s="2"/>
      <c r="AH389" s="11"/>
    </row>
    <row r="390" spans="2:34" ht="56.25" x14ac:dyDescent="0.35">
      <c r="B390" s="12">
        <v>0</v>
      </c>
      <c r="C390" s="12">
        <v>1</v>
      </c>
      <c r="D390" s="12">
        <v>1</v>
      </c>
      <c r="E390" s="12">
        <v>0</v>
      </c>
      <c r="F390" s="12">
        <v>7</v>
      </c>
      <c r="G390" s="12">
        <v>0</v>
      </c>
      <c r="H390" s="12">
        <v>3</v>
      </c>
      <c r="I390" s="12">
        <v>0</v>
      </c>
      <c r="J390" s="12">
        <v>1</v>
      </c>
      <c r="K390" s="12">
        <v>3</v>
      </c>
      <c r="L390" s="12">
        <v>0</v>
      </c>
      <c r="M390" s="12">
        <v>6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8" t="s">
        <v>317</v>
      </c>
      <c r="T390" s="19" t="s">
        <v>12</v>
      </c>
      <c r="U390" s="20">
        <f t="shared" ref="U390:AA390" si="36">U392+U396</f>
        <v>0</v>
      </c>
      <c r="V390" s="20">
        <f t="shared" si="36"/>
        <v>0</v>
      </c>
      <c r="W390" s="20">
        <f t="shared" si="36"/>
        <v>40</v>
      </c>
      <c r="X390" s="20">
        <f t="shared" si="36"/>
        <v>78.099999999999994</v>
      </c>
      <c r="Y390" s="20">
        <f t="shared" si="36"/>
        <v>0</v>
      </c>
      <c r="Z390" s="63">
        <f t="shared" si="36"/>
        <v>0</v>
      </c>
      <c r="AA390" s="63">
        <f t="shared" si="36"/>
        <v>118.10000000000001</v>
      </c>
      <c r="AB390" s="22">
        <v>2018</v>
      </c>
      <c r="AD390" s="60"/>
      <c r="AG390" s="2"/>
      <c r="AH390" s="11"/>
    </row>
    <row r="391" spans="2:34" ht="56.25" x14ac:dyDescent="0.35"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3" t="s">
        <v>318</v>
      </c>
      <c r="T391" s="3" t="s">
        <v>32</v>
      </c>
      <c r="U391" s="14">
        <v>0</v>
      </c>
      <c r="V391" s="14">
        <v>0</v>
      </c>
      <c r="W391" s="14">
        <v>1</v>
      </c>
      <c r="X391" s="14">
        <v>1</v>
      </c>
      <c r="Y391" s="14">
        <v>0</v>
      </c>
      <c r="Z391" s="53">
        <v>0</v>
      </c>
      <c r="AA391" s="53">
        <f>SUM(U391:Z391)</f>
        <v>2</v>
      </c>
      <c r="AB391" s="14">
        <v>2018</v>
      </c>
      <c r="AD391" s="60"/>
      <c r="AG391" s="2"/>
      <c r="AH391" s="11"/>
    </row>
    <row r="392" spans="2:34" ht="60" customHeight="1" x14ac:dyDescent="0.35">
      <c r="B392" s="12">
        <v>0</v>
      </c>
      <c r="C392" s="12">
        <v>1</v>
      </c>
      <c r="D392" s="12">
        <v>1</v>
      </c>
      <c r="E392" s="12">
        <v>0</v>
      </c>
      <c r="F392" s="12">
        <v>7</v>
      </c>
      <c r="G392" s="12">
        <v>0</v>
      </c>
      <c r="H392" s="12">
        <v>3</v>
      </c>
      <c r="I392" s="12">
        <v>0</v>
      </c>
      <c r="J392" s="12">
        <v>1</v>
      </c>
      <c r="K392" s="12">
        <v>3</v>
      </c>
      <c r="L392" s="12">
        <v>0</v>
      </c>
      <c r="M392" s="12">
        <v>6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3" t="s">
        <v>319</v>
      </c>
      <c r="T392" s="3" t="s">
        <v>12</v>
      </c>
      <c r="U392" s="30">
        <v>0</v>
      </c>
      <c r="V392" s="30">
        <v>0</v>
      </c>
      <c r="W392" s="30">
        <v>40</v>
      </c>
      <c r="X392" s="30">
        <v>56.4</v>
      </c>
      <c r="Y392" s="30">
        <v>0</v>
      </c>
      <c r="Z392" s="56">
        <v>0</v>
      </c>
      <c r="AA392" s="56">
        <f>U392+V392+W392+X392+Y392+Z392</f>
        <v>96.4</v>
      </c>
      <c r="AB392" s="14">
        <v>2018</v>
      </c>
      <c r="AD392" s="60"/>
      <c r="AG392" s="2"/>
      <c r="AH392" s="11"/>
    </row>
    <row r="393" spans="2:34" ht="56.25" x14ac:dyDescent="0.35"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3" t="s">
        <v>318</v>
      </c>
      <c r="T393" s="3" t="s">
        <v>32</v>
      </c>
      <c r="U393" s="14">
        <v>0</v>
      </c>
      <c r="V393" s="14">
        <v>0</v>
      </c>
      <c r="W393" s="14">
        <v>1</v>
      </c>
      <c r="X393" s="14">
        <v>1</v>
      </c>
      <c r="Y393" s="14">
        <v>0</v>
      </c>
      <c r="Z393" s="53">
        <v>0</v>
      </c>
      <c r="AA393" s="53">
        <f>SUM(U393:Z393)</f>
        <v>2</v>
      </c>
      <c r="AB393" s="14">
        <v>2018</v>
      </c>
      <c r="AD393" s="60"/>
      <c r="AG393" s="2"/>
      <c r="AH393" s="11"/>
    </row>
    <row r="394" spans="2:34" ht="56.25" x14ac:dyDescent="0.35"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3" t="s">
        <v>320</v>
      </c>
      <c r="T394" s="3" t="s">
        <v>44</v>
      </c>
      <c r="U394" s="14">
        <v>0</v>
      </c>
      <c r="V394" s="14">
        <v>0</v>
      </c>
      <c r="W394" s="14">
        <v>1</v>
      </c>
      <c r="X394" s="14">
        <v>1</v>
      </c>
      <c r="Y394" s="14">
        <v>0</v>
      </c>
      <c r="Z394" s="53">
        <v>0</v>
      </c>
      <c r="AA394" s="53">
        <v>1</v>
      </c>
      <c r="AB394" s="14">
        <v>2018</v>
      </c>
      <c r="AD394" s="60"/>
      <c r="AG394" s="2"/>
      <c r="AH394" s="11"/>
    </row>
    <row r="395" spans="2:34" ht="37.5" x14ac:dyDescent="0.35"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3" t="s">
        <v>321</v>
      </c>
      <c r="T395" s="3" t="s">
        <v>16</v>
      </c>
      <c r="U395" s="15">
        <v>0</v>
      </c>
      <c r="V395" s="15">
        <v>0</v>
      </c>
      <c r="W395" s="15">
        <v>100</v>
      </c>
      <c r="X395" s="15">
        <v>100</v>
      </c>
      <c r="Y395" s="15">
        <v>0</v>
      </c>
      <c r="Z395" s="54">
        <v>0</v>
      </c>
      <c r="AA395" s="54">
        <v>100</v>
      </c>
      <c r="AB395" s="14">
        <v>2018</v>
      </c>
      <c r="AD395" s="60"/>
      <c r="AG395" s="2"/>
      <c r="AH395" s="11"/>
    </row>
    <row r="396" spans="2:34" ht="37.5" x14ac:dyDescent="0.35">
      <c r="B396" s="12">
        <v>0</v>
      </c>
      <c r="C396" s="12">
        <v>1</v>
      </c>
      <c r="D396" s="12">
        <v>1</v>
      </c>
      <c r="E396" s="12">
        <v>0</v>
      </c>
      <c r="F396" s="12">
        <v>7</v>
      </c>
      <c r="G396" s="12">
        <v>0</v>
      </c>
      <c r="H396" s="12">
        <v>3</v>
      </c>
      <c r="I396" s="12">
        <v>0</v>
      </c>
      <c r="J396" s="12">
        <v>1</v>
      </c>
      <c r="K396" s="12">
        <v>3</v>
      </c>
      <c r="L396" s="12">
        <v>0</v>
      </c>
      <c r="M396" s="12">
        <v>6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3" t="s">
        <v>322</v>
      </c>
      <c r="T396" s="3" t="s">
        <v>12</v>
      </c>
      <c r="U396" s="30">
        <v>0</v>
      </c>
      <c r="V396" s="30">
        <v>0</v>
      </c>
      <c r="W396" s="30">
        <v>0</v>
      </c>
      <c r="X396" s="30">
        <v>21.7</v>
      </c>
      <c r="Y396" s="30">
        <v>0</v>
      </c>
      <c r="Z396" s="56">
        <v>0</v>
      </c>
      <c r="AA396" s="56">
        <f>U396+V396+W396+X396+Y396+Z396</f>
        <v>21.7</v>
      </c>
      <c r="AB396" s="14">
        <v>2018</v>
      </c>
      <c r="AD396" s="60"/>
      <c r="AG396" s="2"/>
      <c r="AH396" s="11"/>
    </row>
    <row r="397" spans="2:34" ht="56.25" x14ac:dyDescent="0.35"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3" t="s">
        <v>323</v>
      </c>
      <c r="T397" s="3" t="s">
        <v>32</v>
      </c>
      <c r="U397" s="14">
        <v>0</v>
      </c>
      <c r="V397" s="14">
        <v>0</v>
      </c>
      <c r="W397" s="14">
        <v>0</v>
      </c>
      <c r="X397" s="14">
        <v>1</v>
      </c>
      <c r="Y397" s="14">
        <v>0</v>
      </c>
      <c r="Z397" s="53">
        <v>0</v>
      </c>
      <c r="AA397" s="64">
        <f>U397+V397+W397+X397+Y397+Z397</f>
        <v>1</v>
      </c>
      <c r="AB397" s="14">
        <v>2018</v>
      </c>
      <c r="AD397" s="60"/>
      <c r="AG397" s="2"/>
      <c r="AH397" s="11"/>
    </row>
    <row r="398" spans="2:34" ht="57.75" customHeight="1" x14ac:dyDescent="0.35">
      <c r="B398" s="12">
        <v>0</v>
      </c>
      <c r="C398" s="12">
        <v>1</v>
      </c>
      <c r="D398" s="12">
        <v>1</v>
      </c>
      <c r="E398" s="12">
        <v>0</v>
      </c>
      <c r="F398" s="12">
        <v>7</v>
      </c>
      <c r="G398" s="12">
        <v>0</v>
      </c>
      <c r="H398" s="12">
        <v>3</v>
      </c>
      <c r="I398" s="12">
        <v>0</v>
      </c>
      <c r="J398" s="12">
        <v>1</v>
      </c>
      <c r="K398" s="12">
        <v>3</v>
      </c>
      <c r="L398" s="12">
        <v>0</v>
      </c>
      <c r="M398" s="12">
        <v>7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8" t="s">
        <v>324</v>
      </c>
      <c r="T398" s="19" t="s">
        <v>12</v>
      </c>
      <c r="U398" s="20">
        <f t="shared" ref="U398:AA398" si="37">U400+U401</f>
        <v>0</v>
      </c>
      <c r="V398" s="20">
        <f t="shared" si="37"/>
        <v>0</v>
      </c>
      <c r="W398" s="20">
        <f t="shared" si="37"/>
        <v>2885.7</v>
      </c>
      <c r="X398" s="20">
        <f t="shared" si="37"/>
        <v>0</v>
      </c>
      <c r="Y398" s="20">
        <f t="shared" si="37"/>
        <v>0</v>
      </c>
      <c r="Z398" s="63">
        <f t="shared" si="37"/>
        <v>0</v>
      </c>
      <c r="AA398" s="63">
        <f t="shared" si="37"/>
        <v>2885.7</v>
      </c>
      <c r="AB398" s="22">
        <v>2017</v>
      </c>
      <c r="AD398" s="60"/>
      <c r="AG398" s="2"/>
      <c r="AH398" s="11"/>
    </row>
    <row r="399" spans="2:34" ht="59.25" customHeight="1" x14ac:dyDescent="0.35"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3" t="s">
        <v>325</v>
      </c>
      <c r="T399" s="3" t="s">
        <v>32</v>
      </c>
      <c r="U399" s="14">
        <v>0</v>
      </c>
      <c r="V399" s="14">
        <v>0</v>
      </c>
      <c r="W399" s="14">
        <v>1</v>
      </c>
      <c r="X399" s="14">
        <v>0</v>
      </c>
      <c r="Y399" s="14">
        <v>0</v>
      </c>
      <c r="Z399" s="53">
        <v>0</v>
      </c>
      <c r="AA399" s="53">
        <v>1</v>
      </c>
      <c r="AB399" s="14">
        <v>2017</v>
      </c>
      <c r="AD399" s="60"/>
      <c r="AG399" s="2"/>
      <c r="AH399" s="11"/>
    </row>
    <row r="400" spans="2:34" ht="50.25" customHeight="1" x14ac:dyDescent="0.35">
      <c r="B400" s="12">
        <v>0</v>
      </c>
      <c r="C400" s="12">
        <v>1</v>
      </c>
      <c r="D400" s="12">
        <v>1</v>
      </c>
      <c r="E400" s="12">
        <v>0</v>
      </c>
      <c r="F400" s="12">
        <v>7</v>
      </c>
      <c r="G400" s="12">
        <v>0</v>
      </c>
      <c r="H400" s="12">
        <v>3</v>
      </c>
      <c r="I400" s="12">
        <v>0</v>
      </c>
      <c r="J400" s="12">
        <v>1</v>
      </c>
      <c r="K400" s="12">
        <v>3</v>
      </c>
      <c r="L400" s="12">
        <v>0</v>
      </c>
      <c r="M400" s="12">
        <v>7</v>
      </c>
      <c r="N400" s="12" t="s">
        <v>79</v>
      </c>
      <c r="O400" s="12">
        <v>0</v>
      </c>
      <c r="P400" s="12">
        <v>2</v>
      </c>
      <c r="Q400" s="12">
        <v>7</v>
      </c>
      <c r="R400" s="12" t="s">
        <v>270</v>
      </c>
      <c r="S400" s="128" t="s">
        <v>326</v>
      </c>
      <c r="T400" s="126" t="s">
        <v>12</v>
      </c>
      <c r="U400" s="26">
        <v>0</v>
      </c>
      <c r="V400" s="26">
        <v>0</v>
      </c>
      <c r="W400" s="26">
        <v>30</v>
      </c>
      <c r="X400" s="26">
        <v>0</v>
      </c>
      <c r="Y400" s="26">
        <v>0</v>
      </c>
      <c r="Z400" s="61">
        <v>0</v>
      </c>
      <c r="AA400" s="61">
        <f>U400+V400+W400+X400+Y400+Z400</f>
        <v>30</v>
      </c>
      <c r="AB400" s="14">
        <v>2017</v>
      </c>
      <c r="AD400" s="60"/>
      <c r="AG400" s="2"/>
      <c r="AH400" s="11"/>
    </row>
    <row r="401" spans="2:34" ht="61.5" customHeight="1" x14ac:dyDescent="0.35">
      <c r="B401" s="12">
        <v>0</v>
      </c>
      <c r="C401" s="12">
        <v>1</v>
      </c>
      <c r="D401" s="12">
        <v>1</v>
      </c>
      <c r="E401" s="12">
        <v>0</v>
      </c>
      <c r="F401" s="12">
        <v>7</v>
      </c>
      <c r="G401" s="12">
        <v>0</v>
      </c>
      <c r="H401" s="12">
        <v>3</v>
      </c>
      <c r="I401" s="12">
        <v>0</v>
      </c>
      <c r="J401" s="12">
        <v>1</v>
      </c>
      <c r="K401" s="12">
        <v>3</v>
      </c>
      <c r="L401" s="12">
        <v>0</v>
      </c>
      <c r="M401" s="12">
        <v>7</v>
      </c>
      <c r="N401" s="12" t="s">
        <v>82</v>
      </c>
      <c r="O401" s="12">
        <v>0</v>
      </c>
      <c r="P401" s="12">
        <v>2</v>
      </c>
      <c r="Q401" s="12">
        <v>7</v>
      </c>
      <c r="R401" s="12" t="s">
        <v>271</v>
      </c>
      <c r="S401" s="129"/>
      <c r="T401" s="127"/>
      <c r="U401" s="26">
        <v>0</v>
      </c>
      <c r="V401" s="26">
        <v>0</v>
      </c>
      <c r="W401" s="26">
        <v>2855.7</v>
      </c>
      <c r="X401" s="26">
        <v>0</v>
      </c>
      <c r="Y401" s="26">
        <v>0</v>
      </c>
      <c r="Z401" s="61">
        <v>0</v>
      </c>
      <c r="AA401" s="61">
        <f>U401+V401+W401+X401+Y401+Z401</f>
        <v>2855.7</v>
      </c>
      <c r="AB401" s="14">
        <v>2017</v>
      </c>
      <c r="AD401" s="60"/>
      <c r="AG401" s="2"/>
      <c r="AH401" s="11"/>
    </row>
    <row r="402" spans="2:34" ht="59.25" customHeight="1" x14ac:dyDescent="0.35"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3" t="s">
        <v>325</v>
      </c>
      <c r="T402" s="3" t="s">
        <v>32</v>
      </c>
      <c r="U402" s="14">
        <v>0</v>
      </c>
      <c r="V402" s="14">
        <v>0</v>
      </c>
      <c r="W402" s="14">
        <v>1</v>
      </c>
      <c r="X402" s="14">
        <v>0</v>
      </c>
      <c r="Y402" s="14">
        <v>0</v>
      </c>
      <c r="Z402" s="53">
        <v>0</v>
      </c>
      <c r="AA402" s="53">
        <v>1</v>
      </c>
      <c r="AB402" s="14">
        <v>2017</v>
      </c>
      <c r="AD402" s="60"/>
      <c r="AG402" s="2"/>
      <c r="AH402" s="11"/>
    </row>
    <row r="403" spans="2:34" ht="129" customHeight="1" x14ac:dyDescent="0.35"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3" t="s">
        <v>327</v>
      </c>
      <c r="T403" s="3" t="s">
        <v>44</v>
      </c>
      <c r="U403" s="14">
        <v>0</v>
      </c>
      <c r="V403" s="14">
        <v>0</v>
      </c>
      <c r="W403" s="14">
        <v>1</v>
      </c>
      <c r="X403" s="14">
        <v>0</v>
      </c>
      <c r="Y403" s="14">
        <v>0</v>
      </c>
      <c r="Z403" s="53">
        <v>0</v>
      </c>
      <c r="AA403" s="53">
        <f>SUM(U403:Z403)</f>
        <v>1</v>
      </c>
      <c r="AB403" s="14">
        <v>2017</v>
      </c>
      <c r="AD403" s="60"/>
      <c r="AG403" s="2"/>
      <c r="AH403" s="11"/>
    </row>
    <row r="404" spans="2:34" ht="57" customHeight="1" x14ac:dyDescent="0.35"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3" t="s">
        <v>328</v>
      </c>
      <c r="T404" s="3" t="s">
        <v>16</v>
      </c>
      <c r="U404" s="15">
        <v>0</v>
      </c>
      <c r="V404" s="15">
        <v>0</v>
      </c>
      <c r="W404" s="15">
        <v>100</v>
      </c>
      <c r="X404" s="15">
        <v>0</v>
      </c>
      <c r="Y404" s="15">
        <v>0</v>
      </c>
      <c r="Z404" s="54">
        <v>0</v>
      </c>
      <c r="AA404" s="54">
        <v>100</v>
      </c>
      <c r="AB404" s="14">
        <v>2017</v>
      </c>
      <c r="AD404" s="60"/>
      <c r="AG404" s="2"/>
      <c r="AH404" s="11"/>
    </row>
    <row r="405" spans="2:34" ht="75" x14ac:dyDescent="0.35">
      <c r="B405" s="12">
        <v>0</v>
      </c>
      <c r="C405" s="12">
        <v>1</v>
      </c>
      <c r="D405" s="12">
        <v>1</v>
      </c>
      <c r="E405" s="12">
        <v>0</v>
      </c>
      <c r="F405" s="12">
        <v>7</v>
      </c>
      <c r="G405" s="12">
        <v>0</v>
      </c>
      <c r="H405" s="12">
        <v>7</v>
      </c>
      <c r="I405" s="12">
        <v>0</v>
      </c>
      <c r="J405" s="12">
        <v>1</v>
      </c>
      <c r="K405" s="12">
        <v>4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8" t="s">
        <v>329</v>
      </c>
      <c r="T405" s="19" t="s">
        <v>12</v>
      </c>
      <c r="U405" s="20">
        <f t="shared" ref="U405:AC405" si="38">U406+U432+U446+U458</f>
        <v>76090.700000000012</v>
      </c>
      <c r="V405" s="20">
        <f t="shared" si="38"/>
        <v>84779.500000000015</v>
      </c>
      <c r="W405" s="20">
        <f t="shared" si="38"/>
        <v>96092.3</v>
      </c>
      <c r="X405" s="20">
        <f t="shared" si="38"/>
        <v>101535.00000000001</v>
      </c>
      <c r="Y405" s="21">
        <f t="shared" si="38"/>
        <v>117606.29999999999</v>
      </c>
      <c r="Z405" s="63">
        <f t="shared" si="38"/>
        <v>87308.6</v>
      </c>
      <c r="AA405" s="63">
        <f t="shared" si="38"/>
        <v>563412.4</v>
      </c>
      <c r="AB405" s="32">
        <v>2020</v>
      </c>
      <c r="AC405" s="94">
        <f t="shared" si="38"/>
        <v>-628.9</v>
      </c>
      <c r="AG405" s="2"/>
      <c r="AH405" s="11"/>
    </row>
    <row r="406" spans="2:34" ht="56.25" x14ac:dyDescent="0.35">
      <c r="B406" s="12">
        <v>0</v>
      </c>
      <c r="C406" s="12">
        <v>1</v>
      </c>
      <c r="D406" s="12">
        <v>1</v>
      </c>
      <c r="E406" s="12">
        <v>0</v>
      </c>
      <c r="F406" s="12">
        <v>7</v>
      </c>
      <c r="G406" s="12">
        <v>0</v>
      </c>
      <c r="H406" s="12">
        <v>7</v>
      </c>
      <c r="I406" s="12">
        <v>0</v>
      </c>
      <c r="J406" s="12">
        <v>1</v>
      </c>
      <c r="K406" s="12">
        <v>4</v>
      </c>
      <c r="L406" s="12">
        <v>0</v>
      </c>
      <c r="M406" s="12">
        <v>1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8" t="s">
        <v>330</v>
      </c>
      <c r="T406" s="19" t="s">
        <v>12</v>
      </c>
      <c r="U406" s="20">
        <f t="shared" ref="U406:AA406" si="39">U409+U410+U413+U414+U417+U418+U420+U421+U424+U426+U427+U429+U430</f>
        <v>66681.600000000006</v>
      </c>
      <c r="V406" s="20">
        <f t="shared" si="39"/>
        <v>75175.400000000009</v>
      </c>
      <c r="W406" s="20">
        <f t="shared" si="39"/>
        <v>86133.8</v>
      </c>
      <c r="X406" s="20">
        <f t="shared" si="39"/>
        <v>93099.8</v>
      </c>
      <c r="Y406" s="21">
        <f t="shared" si="39"/>
        <v>102382.9</v>
      </c>
      <c r="Z406" s="63">
        <f t="shared" si="39"/>
        <v>77839</v>
      </c>
      <c r="AA406" s="63">
        <f t="shared" si="39"/>
        <v>501312.50000000006</v>
      </c>
      <c r="AB406" s="32">
        <v>2020</v>
      </c>
      <c r="AG406" s="2"/>
      <c r="AH406" s="11"/>
    </row>
    <row r="407" spans="2:34" ht="38.25" customHeight="1" x14ac:dyDescent="0.35"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3" t="s">
        <v>331</v>
      </c>
      <c r="T407" s="3" t="s">
        <v>28</v>
      </c>
      <c r="U407" s="23">
        <v>12850</v>
      </c>
      <c r="V407" s="23">
        <v>12900</v>
      </c>
      <c r="W407" s="23">
        <v>12950</v>
      </c>
      <c r="X407" s="23">
        <v>12950</v>
      </c>
      <c r="Y407" s="24">
        <v>12950</v>
      </c>
      <c r="Z407" s="55">
        <v>3986</v>
      </c>
      <c r="AA407" s="55">
        <f>U407+V407+W407+X407+Y407+Z407</f>
        <v>68586</v>
      </c>
      <c r="AB407" s="16">
        <v>2020</v>
      </c>
      <c r="AC407" s="79"/>
      <c r="AD407" s="115"/>
      <c r="AG407" s="2"/>
      <c r="AH407" s="11"/>
    </row>
    <row r="408" spans="2:34" ht="75" x14ac:dyDescent="0.45"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3" t="s">
        <v>332</v>
      </c>
      <c r="T408" s="3" t="s">
        <v>16</v>
      </c>
      <c r="U408" s="15">
        <v>80</v>
      </c>
      <c r="V408" s="15">
        <v>80</v>
      </c>
      <c r="W408" s="15">
        <v>80</v>
      </c>
      <c r="X408" s="15">
        <v>80</v>
      </c>
      <c r="Y408" s="17">
        <v>80</v>
      </c>
      <c r="Z408" s="73">
        <v>19</v>
      </c>
      <c r="AA408" s="54">
        <v>19</v>
      </c>
      <c r="AB408" s="16">
        <v>2020</v>
      </c>
      <c r="AC408" s="89"/>
      <c r="AD408" s="115"/>
      <c r="AG408" s="2"/>
      <c r="AH408" s="11"/>
    </row>
    <row r="409" spans="2:34" ht="44.25" customHeight="1" x14ac:dyDescent="0.35">
      <c r="B409" s="12">
        <v>0</v>
      </c>
      <c r="C409" s="12">
        <v>1</v>
      </c>
      <c r="D409" s="12">
        <v>1</v>
      </c>
      <c r="E409" s="12">
        <v>0</v>
      </c>
      <c r="F409" s="12">
        <v>7</v>
      </c>
      <c r="G409" s="12">
        <v>0</v>
      </c>
      <c r="H409" s="12">
        <v>7</v>
      </c>
      <c r="I409" s="12">
        <v>0</v>
      </c>
      <c r="J409" s="12">
        <v>1</v>
      </c>
      <c r="K409" s="12">
        <v>4</v>
      </c>
      <c r="L409" s="12">
        <v>0</v>
      </c>
      <c r="M409" s="12">
        <v>1</v>
      </c>
      <c r="N409" s="12" t="s">
        <v>36</v>
      </c>
      <c r="O409" s="12">
        <v>0</v>
      </c>
      <c r="P409" s="12">
        <v>2</v>
      </c>
      <c r="Q409" s="12">
        <v>4</v>
      </c>
      <c r="R409" s="12">
        <v>0</v>
      </c>
      <c r="S409" s="128" t="s">
        <v>333</v>
      </c>
      <c r="T409" s="126" t="s">
        <v>12</v>
      </c>
      <c r="U409" s="26">
        <v>27821.4</v>
      </c>
      <c r="V409" s="26">
        <v>36460.300000000003</v>
      </c>
      <c r="W409" s="26">
        <v>42018</v>
      </c>
      <c r="X409" s="26">
        <v>41026</v>
      </c>
      <c r="Y409" s="27">
        <v>47231.7</v>
      </c>
      <c r="Z409" s="61">
        <v>33659.699999999997</v>
      </c>
      <c r="AA409" s="61">
        <f>U409+V409+W409+X409+Y409+Z409</f>
        <v>228217.10000000003</v>
      </c>
      <c r="AB409" s="16">
        <v>2020</v>
      </c>
      <c r="AC409" s="90"/>
      <c r="AG409" s="2"/>
      <c r="AH409" s="11"/>
    </row>
    <row r="410" spans="2:34" ht="42" customHeight="1" x14ac:dyDescent="0.35">
      <c r="B410" s="12">
        <v>0</v>
      </c>
      <c r="C410" s="12">
        <v>1</v>
      </c>
      <c r="D410" s="12">
        <v>1</v>
      </c>
      <c r="E410" s="12">
        <v>0</v>
      </c>
      <c r="F410" s="12">
        <v>7</v>
      </c>
      <c r="G410" s="12">
        <v>0</v>
      </c>
      <c r="H410" s="12">
        <v>7</v>
      </c>
      <c r="I410" s="12">
        <v>0</v>
      </c>
      <c r="J410" s="12">
        <v>1</v>
      </c>
      <c r="K410" s="12">
        <v>4</v>
      </c>
      <c r="L410" s="12">
        <v>0</v>
      </c>
      <c r="M410" s="12">
        <v>1</v>
      </c>
      <c r="N410" s="12">
        <v>1</v>
      </c>
      <c r="O410" s="12">
        <v>0</v>
      </c>
      <c r="P410" s="12">
        <v>2</v>
      </c>
      <c r="Q410" s="12">
        <v>4</v>
      </c>
      <c r="R410" s="12">
        <v>0</v>
      </c>
      <c r="S410" s="129"/>
      <c r="T410" s="127"/>
      <c r="U410" s="26">
        <v>26959.7</v>
      </c>
      <c r="V410" s="26">
        <v>27498.1</v>
      </c>
      <c r="W410" s="26">
        <v>28875</v>
      </c>
      <c r="X410" s="26">
        <v>30117</v>
      </c>
      <c r="Y410" s="27">
        <v>29619.200000000001</v>
      </c>
      <c r="Z410" s="61">
        <v>30388</v>
      </c>
      <c r="AA410" s="61">
        <f>U410+V410+W410+X410+Y410+Z410</f>
        <v>173457</v>
      </c>
      <c r="AB410" s="16">
        <v>2020</v>
      </c>
      <c r="AG410" s="2"/>
      <c r="AH410" s="11"/>
    </row>
    <row r="411" spans="2:34" ht="37.5" x14ac:dyDescent="0.35"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3" t="s">
        <v>334</v>
      </c>
      <c r="T411" s="3" t="s">
        <v>32</v>
      </c>
      <c r="U411" s="14">
        <v>9</v>
      </c>
      <c r="V411" s="14">
        <v>9</v>
      </c>
      <c r="W411" s="14">
        <v>9</v>
      </c>
      <c r="X411" s="14">
        <v>9</v>
      </c>
      <c r="Y411" s="16">
        <v>9</v>
      </c>
      <c r="Z411" s="53">
        <v>9</v>
      </c>
      <c r="AA411" s="53">
        <v>9</v>
      </c>
      <c r="AB411" s="16">
        <v>2020</v>
      </c>
      <c r="AG411" s="2"/>
      <c r="AH411" s="11"/>
    </row>
    <row r="412" spans="2:34" ht="37.5" x14ac:dyDescent="0.35"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3" t="s">
        <v>335</v>
      </c>
      <c r="T412" s="3" t="s">
        <v>28</v>
      </c>
      <c r="U412" s="23">
        <v>5036</v>
      </c>
      <c r="V412" s="23">
        <v>4556</v>
      </c>
      <c r="W412" s="23">
        <v>5251</v>
      </c>
      <c r="X412" s="23">
        <v>5396</v>
      </c>
      <c r="Y412" s="24">
        <v>5396</v>
      </c>
      <c r="Z412" s="55">
        <v>0</v>
      </c>
      <c r="AA412" s="55">
        <f>U412+V412+W412+X412+Y412+Z412</f>
        <v>25635</v>
      </c>
      <c r="AB412" s="16">
        <v>2019</v>
      </c>
      <c r="AG412" s="2"/>
      <c r="AH412" s="11"/>
    </row>
    <row r="413" spans="2:34" ht="22.5" x14ac:dyDescent="0.35">
      <c r="B413" s="12">
        <v>0</v>
      </c>
      <c r="C413" s="12">
        <v>1</v>
      </c>
      <c r="D413" s="12">
        <v>1</v>
      </c>
      <c r="E413" s="12">
        <v>0</v>
      </c>
      <c r="F413" s="12">
        <v>7</v>
      </c>
      <c r="G413" s="12">
        <v>0</v>
      </c>
      <c r="H413" s="12">
        <v>7</v>
      </c>
      <c r="I413" s="12">
        <v>0</v>
      </c>
      <c r="J413" s="12">
        <v>1</v>
      </c>
      <c r="K413" s="12">
        <v>4</v>
      </c>
      <c r="L413" s="12">
        <v>0</v>
      </c>
      <c r="M413" s="12">
        <v>1</v>
      </c>
      <c r="N413" s="12" t="s">
        <v>36</v>
      </c>
      <c r="O413" s="12">
        <v>0</v>
      </c>
      <c r="P413" s="12">
        <v>2</v>
      </c>
      <c r="Q413" s="12">
        <v>4</v>
      </c>
      <c r="R413" s="12">
        <v>0</v>
      </c>
      <c r="S413" s="128" t="s">
        <v>336</v>
      </c>
      <c r="T413" s="126" t="s">
        <v>12</v>
      </c>
      <c r="U413" s="26">
        <v>2001</v>
      </c>
      <c r="V413" s="26">
        <v>697.3</v>
      </c>
      <c r="W413" s="26">
        <v>3833.9</v>
      </c>
      <c r="X413" s="26">
        <v>5231</v>
      </c>
      <c r="Y413" s="27">
        <v>4933.1000000000004</v>
      </c>
      <c r="Z413" s="61">
        <v>54</v>
      </c>
      <c r="AA413" s="61">
        <f>U413+V413+W413+X413+Y413+Z413</f>
        <v>16750.300000000003</v>
      </c>
      <c r="AB413" s="16">
        <v>2020</v>
      </c>
      <c r="AC413" s="81"/>
      <c r="AG413" s="2"/>
      <c r="AH413" s="11"/>
    </row>
    <row r="414" spans="2:34" ht="54" customHeight="1" x14ac:dyDescent="0.35">
      <c r="B414" s="12">
        <v>0</v>
      </c>
      <c r="C414" s="12">
        <v>1</v>
      </c>
      <c r="D414" s="12">
        <v>1</v>
      </c>
      <c r="E414" s="12">
        <v>0</v>
      </c>
      <c r="F414" s="12">
        <v>7</v>
      </c>
      <c r="G414" s="12">
        <v>0</v>
      </c>
      <c r="H414" s="12">
        <v>7</v>
      </c>
      <c r="I414" s="12">
        <v>0</v>
      </c>
      <c r="J414" s="12">
        <v>1</v>
      </c>
      <c r="K414" s="12">
        <v>4</v>
      </c>
      <c r="L414" s="12">
        <v>0</v>
      </c>
      <c r="M414" s="12">
        <v>1</v>
      </c>
      <c r="N414" s="12">
        <v>1</v>
      </c>
      <c r="O414" s="12">
        <v>0</v>
      </c>
      <c r="P414" s="12">
        <v>2</v>
      </c>
      <c r="Q414" s="12">
        <v>4</v>
      </c>
      <c r="R414" s="12">
        <v>0</v>
      </c>
      <c r="S414" s="129"/>
      <c r="T414" s="127"/>
      <c r="U414" s="26">
        <v>3587.8</v>
      </c>
      <c r="V414" s="26">
        <v>4551.8</v>
      </c>
      <c r="W414" s="26">
        <v>4908</v>
      </c>
      <c r="X414" s="26">
        <v>5512</v>
      </c>
      <c r="Y414" s="27">
        <v>5460.3</v>
      </c>
      <c r="Z414" s="61">
        <v>6429</v>
      </c>
      <c r="AA414" s="61">
        <f>U414+V414+W414+X414+Y414+Z414</f>
        <v>30448.899999999998</v>
      </c>
      <c r="AB414" s="16">
        <v>2020</v>
      </c>
      <c r="AG414" s="2"/>
      <c r="AH414" s="11"/>
    </row>
    <row r="415" spans="2:34" ht="37.5" x14ac:dyDescent="0.35"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3" t="s">
        <v>334</v>
      </c>
      <c r="T415" s="3" t="s">
        <v>32</v>
      </c>
      <c r="U415" s="14">
        <v>52</v>
      </c>
      <c r="V415" s="14">
        <v>52</v>
      </c>
      <c r="W415" s="14">
        <v>52</v>
      </c>
      <c r="X415" s="14">
        <v>52</v>
      </c>
      <c r="Y415" s="16">
        <v>51</v>
      </c>
      <c r="Z415" s="53">
        <v>51</v>
      </c>
      <c r="AA415" s="53">
        <v>51</v>
      </c>
      <c r="AB415" s="16">
        <v>2020</v>
      </c>
      <c r="AG415" s="2"/>
      <c r="AH415" s="11"/>
    </row>
    <row r="416" spans="2:34" ht="40.5" customHeight="1" x14ac:dyDescent="0.35"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3" t="s">
        <v>337</v>
      </c>
      <c r="T416" s="3" t="s">
        <v>28</v>
      </c>
      <c r="U416" s="23">
        <v>4845</v>
      </c>
      <c r="V416" s="23">
        <v>4845</v>
      </c>
      <c r="W416" s="23">
        <v>4845</v>
      </c>
      <c r="X416" s="23">
        <v>4400</v>
      </c>
      <c r="Y416" s="24">
        <v>4600</v>
      </c>
      <c r="Z416" s="55">
        <v>0</v>
      </c>
      <c r="AA416" s="55">
        <f>SUM(U416:Z416)</f>
        <v>23535</v>
      </c>
      <c r="AB416" s="16">
        <v>2019</v>
      </c>
      <c r="AC416" s="79"/>
      <c r="AG416" s="2"/>
      <c r="AH416" s="11"/>
    </row>
    <row r="417" spans="2:34" ht="33.75" customHeight="1" x14ac:dyDescent="0.35">
      <c r="B417" s="12">
        <v>0</v>
      </c>
      <c r="C417" s="12">
        <v>1</v>
      </c>
      <c r="D417" s="12">
        <v>1</v>
      </c>
      <c r="E417" s="12">
        <v>0</v>
      </c>
      <c r="F417" s="12">
        <v>7</v>
      </c>
      <c r="G417" s="12">
        <v>0</v>
      </c>
      <c r="H417" s="12">
        <v>7</v>
      </c>
      <c r="I417" s="12">
        <v>0</v>
      </c>
      <c r="J417" s="12">
        <v>1</v>
      </c>
      <c r="K417" s="12">
        <v>4</v>
      </c>
      <c r="L417" s="12">
        <v>0</v>
      </c>
      <c r="M417" s="12">
        <v>1</v>
      </c>
      <c r="N417" s="12" t="s">
        <v>36</v>
      </c>
      <c r="O417" s="12">
        <v>0</v>
      </c>
      <c r="P417" s="12">
        <v>2</v>
      </c>
      <c r="Q417" s="12">
        <v>4</v>
      </c>
      <c r="R417" s="12">
        <v>0</v>
      </c>
      <c r="S417" s="128" t="s">
        <v>338</v>
      </c>
      <c r="T417" s="126" t="s">
        <v>12</v>
      </c>
      <c r="U417" s="26">
        <v>2059</v>
      </c>
      <c r="V417" s="26">
        <v>1880</v>
      </c>
      <c r="W417" s="26">
        <v>2954</v>
      </c>
      <c r="X417" s="26">
        <v>3210.8</v>
      </c>
      <c r="Y417" s="27">
        <v>3539.4</v>
      </c>
      <c r="Z417" s="61">
        <v>2435.3000000000002</v>
      </c>
      <c r="AA417" s="61">
        <f>U417+V417+W417+X417+Y417+Z417</f>
        <v>16078.5</v>
      </c>
      <c r="AB417" s="16">
        <v>2020</v>
      </c>
      <c r="AG417" s="2"/>
      <c r="AH417" s="11"/>
    </row>
    <row r="418" spans="2:34" ht="44.25" customHeight="1" x14ac:dyDescent="0.35">
      <c r="B418" s="12">
        <v>0</v>
      </c>
      <c r="C418" s="12">
        <v>1</v>
      </c>
      <c r="D418" s="12">
        <v>1</v>
      </c>
      <c r="E418" s="12">
        <v>0</v>
      </c>
      <c r="F418" s="12">
        <v>7</v>
      </c>
      <c r="G418" s="12">
        <v>0</v>
      </c>
      <c r="H418" s="12">
        <v>7</v>
      </c>
      <c r="I418" s="12">
        <v>0</v>
      </c>
      <c r="J418" s="12">
        <v>1</v>
      </c>
      <c r="K418" s="12">
        <v>4</v>
      </c>
      <c r="L418" s="12">
        <v>0</v>
      </c>
      <c r="M418" s="12">
        <v>1</v>
      </c>
      <c r="N418" s="12">
        <v>1</v>
      </c>
      <c r="O418" s="12">
        <v>0</v>
      </c>
      <c r="P418" s="12">
        <v>2</v>
      </c>
      <c r="Q418" s="12">
        <v>4</v>
      </c>
      <c r="R418" s="12">
        <v>0</v>
      </c>
      <c r="S418" s="129"/>
      <c r="T418" s="127"/>
      <c r="U418" s="26">
        <v>1005</v>
      </c>
      <c r="V418" s="26">
        <v>724.3</v>
      </c>
      <c r="W418" s="26">
        <v>400</v>
      </c>
      <c r="X418" s="26">
        <v>572.5</v>
      </c>
      <c r="Y418" s="27">
        <v>1040.4000000000001</v>
      </c>
      <c r="Z418" s="61">
        <v>1100</v>
      </c>
      <c r="AA418" s="61">
        <f>U418+V418+W418+X418+Y418+Z418</f>
        <v>4842.2000000000007</v>
      </c>
      <c r="AB418" s="16">
        <v>2020</v>
      </c>
      <c r="AG418" s="2"/>
      <c r="AH418" s="11"/>
    </row>
    <row r="419" spans="2:34" ht="37.5" x14ac:dyDescent="0.35"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3" t="s">
        <v>339</v>
      </c>
      <c r="T419" s="3" t="s">
        <v>28</v>
      </c>
      <c r="U419" s="16">
        <v>364</v>
      </c>
      <c r="V419" s="16">
        <v>364</v>
      </c>
      <c r="W419" s="16">
        <v>370</v>
      </c>
      <c r="X419" s="16">
        <v>370</v>
      </c>
      <c r="Y419" s="16">
        <v>378</v>
      </c>
      <c r="Z419" s="53">
        <v>0</v>
      </c>
      <c r="AA419" s="55">
        <f>SUM(U419:Z419)</f>
        <v>1846</v>
      </c>
      <c r="AB419" s="16">
        <v>2019</v>
      </c>
      <c r="AC419" s="79"/>
      <c r="AG419" s="2"/>
      <c r="AH419" s="11"/>
    </row>
    <row r="420" spans="2:34" x14ac:dyDescent="0.35">
      <c r="B420" s="12">
        <v>0</v>
      </c>
      <c r="C420" s="12">
        <v>1</v>
      </c>
      <c r="D420" s="12">
        <v>1</v>
      </c>
      <c r="E420" s="12">
        <v>0</v>
      </c>
      <c r="F420" s="12">
        <v>7</v>
      </c>
      <c r="G420" s="12">
        <v>0</v>
      </c>
      <c r="H420" s="12">
        <v>7</v>
      </c>
      <c r="I420" s="12">
        <v>0</v>
      </c>
      <c r="J420" s="12">
        <v>1</v>
      </c>
      <c r="K420" s="12">
        <v>4</v>
      </c>
      <c r="L420" s="12">
        <v>0</v>
      </c>
      <c r="M420" s="12">
        <v>1</v>
      </c>
      <c r="N420" s="12" t="s">
        <v>36</v>
      </c>
      <c r="O420" s="12">
        <v>0</v>
      </c>
      <c r="P420" s="12">
        <v>2</v>
      </c>
      <c r="Q420" s="12">
        <v>4</v>
      </c>
      <c r="R420" s="12">
        <v>0</v>
      </c>
      <c r="S420" s="128" t="s">
        <v>340</v>
      </c>
      <c r="T420" s="126" t="s">
        <v>12</v>
      </c>
      <c r="U420" s="31">
        <v>46</v>
      </c>
      <c r="V420" s="31">
        <v>41.8</v>
      </c>
      <c r="W420" s="31">
        <v>83.1</v>
      </c>
      <c r="X420" s="31">
        <v>247</v>
      </c>
      <c r="Y420" s="31">
        <v>80.099999999999994</v>
      </c>
      <c r="Z420" s="56">
        <v>0</v>
      </c>
      <c r="AA420" s="56">
        <f>U420+V420+W420+X420+Y420+Z420</f>
        <v>498</v>
      </c>
      <c r="AB420" s="53">
        <v>2019</v>
      </c>
      <c r="AG420" s="2"/>
      <c r="AH420" s="11"/>
    </row>
    <row r="421" spans="2:34" ht="32.25" customHeight="1" x14ac:dyDescent="0.35">
      <c r="B421" s="12">
        <v>0</v>
      </c>
      <c r="C421" s="12">
        <v>1</v>
      </c>
      <c r="D421" s="12">
        <v>1</v>
      </c>
      <c r="E421" s="12">
        <v>0</v>
      </c>
      <c r="F421" s="12">
        <v>7</v>
      </c>
      <c r="G421" s="12">
        <v>0</v>
      </c>
      <c r="H421" s="12">
        <v>7</v>
      </c>
      <c r="I421" s="12">
        <v>0</v>
      </c>
      <c r="J421" s="12">
        <v>1</v>
      </c>
      <c r="K421" s="12">
        <v>4</v>
      </c>
      <c r="L421" s="12">
        <v>0</v>
      </c>
      <c r="M421" s="12">
        <v>1</v>
      </c>
      <c r="N421" s="12">
        <v>1</v>
      </c>
      <c r="O421" s="12">
        <v>0</v>
      </c>
      <c r="P421" s="12">
        <v>2</v>
      </c>
      <c r="Q421" s="12">
        <v>4</v>
      </c>
      <c r="R421" s="12">
        <v>0</v>
      </c>
      <c r="S421" s="129"/>
      <c r="T421" s="127"/>
      <c r="U421" s="31">
        <v>110.7</v>
      </c>
      <c r="V421" s="31">
        <v>142.80000000000001</v>
      </c>
      <c r="W421" s="31">
        <v>156</v>
      </c>
      <c r="X421" s="31">
        <v>166</v>
      </c>
      <c r="Y421" s="31">
        <v>115.4</v>
      </c>
      <c r="Z421" s="56">
        <v>166.6</v>
      </c>
      <c r="AA421" s="56">
        <f>U421+V421+W421+X421+Y421+Z421</f>
        <v>857.5</v>
      </c>
      <c r="AB421" s="16">
        <v>2020</v>
      </c>
      <c r="AG421" s="2"/>
      <c r="AH421" s="11"/>
    </row>
    <row r="422" spans="2:34" ht="37.5" x14ac:dyDescent="0.35"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3" t="s">
        <v>341</v>
      </c>
      <c r="T422" s="3" t="s">
        <v>32</v>
      </c>
      <c r="U422" s="16">
        <v>3</v>
      </c>
      <c r="V422" s="16">
        <v>3</v>
      </c>
      <c r="W422" s="16">
        <v>4</v>
      </c>
      <c r="X422" s="16">
        <v>4</v>
      </c>
      <c r="Y422" s="16">
        <v>3</v>
      </c>
      <c r="Z422" s="53">
        <v>4</v>
      </c>
      <c r="AA422" s="53">
        <f>SUM(U422:Z422)</f>
        <v>21</v>
      </c>
      <c r="AB422" s="16">
        <v>2020</v>
      </c>
      <c r="AG422" s="2"/>
      <c r="AH422" s="11"/>
    </row>
    <row r="423" spans="2:34" ht="37.5" x14ac:dyDescent="0.35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3" t="s">
        <v>342</v>
      </c>
      <c r="T423" s="3" t="s">
        <v>28</v>
      </c>
      <c r="U423" s="16">
        <v>220</v>
      </c>
      <c r="V423" s="16">
        <v>250</v>
      </c>
      <c r="W423" s="16">
        <v>250</v>
      </c>
      <c r="X423" s="16">
        <v>280</v>
      </c>
      <c r="Y423" s="16">
        <v>280</v>
      </c>
      <c r="Z423" s="53">
        <v>0</v>
      </c>
      <c r="AA423" s="55">
        <f>SUM(U423:Z423)</f>
        <v>1280</v>
      </c>
      <c r="AB423" s="16">
        <v>2019</v>
      </c>
      <c r="AC423" s="79"/>
      <c r="AG423" s="2"/>
      <c r="AH423" s="11"/>
    </row>
    <row r="424" spans="2:34" ht="69" customHeight="1" x14ac:dyDescent="0.35">
      <c r="B424" s="12">
        <v>0</v>
      </c>
      <c r="C424" s="12">
        <v>1</v>
      </c>
      <c r="D424" s="12">
        <v>1</v>
      </c>
      <c r="E424" s="12">
        <v>0</v>
      </c>
      <c r="F424" s="12">
        <v>7</v>
      </c>
      <c r="G424" s="12">
        <v>0</v>
      </c>
      <c r="H424" s="12">
        <v>7</v>
      </c>
      <c r="I424" s="12">
        <v>0</v>
      </c>
      <c r="J424" s="12">
        <v>1</v>
      </c>
      <c r="K424" s="12">
        <v>4</v>
      </c>
      <c r="L424" s="12">
        <v>0</v>
      </c>
      <c r="M424" s="12">
        <v>1</v>
      </c>
      <c r="N424" s="12" t="s">
        <v>36</v>
      </c>
      <c r="O424" s="12">
        <v>0</v>
      </c>
      <c r="P424" s="12">
        <v>2</v>
      </c>
      <c r="Q424" s="12">
        <v>4</v>
      </c>
      <c r="R424" s="12">
        <v>0</v>
      </c>
      <c r="S424" s="13" t="s">
        <v>343</v>
      </c>
      <c r="T424" s="3" t="s">
        <v>12</v>
      </c>
      <c r="U424" s="27">
        <v>1018.6</v>
      </c>
      <c r="V424" s="27">
        <v>1079</v>
      </c>
      <c r="W424" s="27">
        <v>1212.5999999999999</v>
      </c>
      <c r="X424" s="27">
        <v>1395</v>
      </c>
      <c r="Y424" s="27">
        <v>1998.6</v>
      </c>
      <c r="Z424" s="61">
        <v>2149.4</v>
      </c>
      <c r="AA424" s="61">
        <f>U424+V424+W424+X424+Y424+Z424</f>
        <v>8853.1999999999989</v>
      </c>
      <c r="AB424" s="16">
        <v>2020</v>
      </c>
      <c r="AG424" s="2"/>
      <c r="AH424" s="11"/>
    </row>
    <row r="425" spans="2:34" ht="40.5" customHeight="1" x14ac:dyDescent="0.35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3" t="s">
        <v>344</v>
      </c>
      <c r="T425" s="3" t="s">
        <v>28</v>
      </c>
      <c r="U425" s="24">
        <v>1541</v>
      </c>
      <c r="V425" s="24">
        <v>1290</v>
      </c>
      <c r="W425" s="24">
        <v>1290</v>
      </c>
      <c r="X425" s="24">
        <v>1290</v>
      </c>
      <c r="Y425" s="24">
        <v>981</v>
      </c>
      <c r="Z425" s="55">
        <v>981</v>
      </c>
      <c r="AA425" s="55">
        <f>U425+V425+W425+X425+Y425+Z425</f>
        <v>7373</v>
      </c>
      <c r="AB425" s="16">
        <v>2020</v>
      </c>
      <c r="AG425" s="2"/>
      <c r="AH425" s="11"/>
    </row>
    <row r="426" spans="2:34" ht="36" customHeight="1" x14ac:dyDescent="0.35">
      <c r="B426" s="45">
        <v>0</v>
      </c>
      <c r="C426" s="45">
        <v>1</v>
      </c>
      <c r="D426" s="45">
        <v>1</v>
      </c>
      <c r="E426" s="45">
        <v>0</v>
      </c>
      <c r="F426" s="45">
        <v>7</v>
      </c>
      <c r="G426" s="45">
        <v>0</v>
      </c>
      <c r="H426" s="45">
        <v>7</v>
      </c>
      <c r="I426" s="45">
        <v>0</v>
      </c>
      <c r="J426" s="45">
        <v>1</v>
      </c>
      <c r="K426" s="45">
        <v>4</v>
      </c>
      <c r="L426" s="45">
        <v>7</v>
      </c>
      <c r="M426" s="45">
        <v>2</v>
      </c>
      <c r="N426" s="45">
        <v>0</v>
      </c>
      <c r="O426" s="45">
        <v>2</v>
      </c>
      <c r="P426" s="45">
        <v>0</v>
      </c>
      <c r="Q426" s="45">
        <v>0</v>
      </c>
      <c r="R426" s="45">
        <v>0</v>
      </c>
      <c r="S426" s="135" t="s">
        <v>345</v>
      </c>
      <c r="T426" s="137" t="s">
        <v>12</v>
      </c>
      <c r="U426" s="27">
        <v>4.5</v>
      </c>
      <c r="V426" s="27">
        <v>0</v>
      </c>
      <c r="W426" s="27">
        <v>0</v>
      </c>
      <c r="X426" s="27">
        <v>0</v>
      </c>
      <c r="Y426" s="27">
        <v>0</v>
      </c>
      <c r="Z426" s="61">
        <v>0</v>
      </c>
      <c r="AA426" s="61">
        <f>U426+V426+W426+X426+Y426+Z426</f>
        <v>4.5</v>
      </c>
      <c r="AB426" s="16">
        <v>2015</v>
      </c>
      <c r="AG426" s="2"/>
      <c r="AH426" s="11"/>
    </row>
    <row r="427" spans="2:34" ht="44.25" customHeight="1" x14ac:dyDescent="0.35">
      <c r="B427" s="45">
        <v>0</v>
      </c>
      <c r="C427" s="45">
        <v>1</v>
      </c>
      <c r="D427" s="45">
        <v>1</v>
      </c>
      <c r="E427" s="45">
        <v>0</v>
      </c>
      <c r="F427" s="45">
        <v>7</v>
      </c>
      <c r="G427" s="45">
        <v>0</v>
      </c>
      <c r="H427" s="45">
        <v>7</v>
      </c>
      <c r="I427" s="45">
        <v>0</v>
      </c>
      <c r="J427" s="45">
        <v>1</v>
      </c>
      <c r="K427" s="45">
        <v>4</v>
      </c>
      <c r="L427" s="45">
        <v>0</v>
      </c>
      <c r="M427" s="45">
        <v>1</v>
      </c>
      <c r="N427" s="45">
        <v>1</v>
      </c>
      <c r="O427" s="45">
        <v>0</v>
      </c>
      <c r="P427" s="45">
        <v>2</v>
      </c>
      <c r="Q427" s="45">
        <v>4</v>
      </c>
      <c r="R427" s="45">
        <v>0</v>
      </c>
      <c r="S427" s="136"/>
      <c r="T427" s="138"/>
      <c r="U427" s="27">
        <v>2067.9</v>
      </c>
      <c r="V427" s="27">
        <v>2100</v>
      </c>
      <c r="W427" s="27">
        <v>1693.2</v>
      </c>
      <c r="X427" s="27">
        <v>2818.8</v>
      </c>
      <c r="Y427" s="27">
        <v>2938.9</v>
      </c>
      <c r="Z427" s="61">
        <v>1457</v>
      </c>
      <c r="AA427" s="61">
        <f>U427+V427+W427+X427+Y427+Z427</f>
        <v>13075.8</v>
      </c>
      <c r="AB427" s="16">
        <v>2020</v>
      </c>
      <c r="AG427" s="2"/>
      <c r="AH427" s="11"/>
    </row>
    <row r="428" spans="2:34" ht="56.25" x14ac:dyDescent="0.35"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6" t="s">
        <v>346</v>
      </c>
      <c r="T428" s="47" t="s">
        <v>32</v>
      </c>
      <c r="U428" s="16">
        <v>4</v>
      </c>
      <c r="V428" s="16">
        <v>0</v>
      </c>
      <c r="W428" s="16">
        <v>0</v>
      </c>
      <c r="X428" s="16">
        <v>1</v>
      </c>
      <c r="Y428" s="16">
        <v>1</v>
      </c>
      <c r="Z428" s="53">
        <v>1</v>
      </c>
      <c r="AA428" s="53">
        <f>SUM(U428:Z428)</f>
        <v>7</v>
      </c>
      <c r="AB428" s="16">
        <v>2020</v>
      </c>
      <c r="AG428" s="2"/>
      <c r="AH428" s="11"/>
    </row>
    <row r="429" spans="2:34" ht="41.25" customHeight="1" x14ac:dyDescent="0.35">
      <c r="B429" s="12">
        <v>0</v>
      </c>
      <c r="C429" s="12">
        <v>1</v>
      </c>
      <c r="D429" s="12">
        <v>1</v>
      </c>
      <c r="E429" s="12">
        <v>0</v>
      </c>
      <c r="F429" s="12">
        <v>7</v>
      </c>
      <c r="G429" s="12">
        <v>0</v>
      </c>
      <c r="H429" s="12">
        <v>7</v>
      </c>
      <c r="I429" s="12">
        <v>0</v>
      </c>
      <c r="J429" s="12">
        <v>1</v>
      </c>
      <c r="K429" s="12">
        <v>4</v>
      </c>
      <c r="L429" s="12">
        <v>0</v>
      </c>
      <c r="M429" s="12">
        <v>1</v>
      </c>
      <c r="N429" s="12">
        <v>1</v>
      </c>
      <c r="O429" s="12">
        <v>1</v>
      </c>
      <c r="P429" s="12">
        <v>2</v>
      </c>
      <c r="Q429" s="12">
        <v>0</v>
      </c>
      <c r="R429" s="12">
        <v>0</v>
      </c>
      <c r="S429" s="128" t="s">
        <v>347</v>
      </c>
      <c r="T429" s="126" t="s">
        <v>12</v>
      </c>
      <c r="U429" s="26">
        <v>0</v>
      </c>
      <c r="V429" s="26">
        <v>0</v>
      </c>
      <c r="W429" s="26">
        <v>0</v>
      </c>
      <c r="X429" s="26">
        <v>2493.5</v>
      </c>
      <c r="Y429" s="26">
        <v>4234.1000000000004</v>
      </c>
      <c r="Z429" s="61">
        <v>0</v>
      </c>
      <c r="AA429" s="61">
        <f>U429+V429+W429+X429+Y429+Z429</f>
        <v>6727.6</v>
      </c>
      <c r="AB429" s="14">
        <v>2019</v>
      </c>
      <c r="AG429" s="2"/>
      <c r="AH429" s="11"/>
    </row>
    <row r="430" spans="2:34" ht="34.5" customHeight="1" x14ac:dyDescent="0.35">
      <c r="B430" s="12">
        <v>0</v>
      </c>
      <c r="C430" s="12">
        <v>1</v>
      </c>
      <c r="D430" s="12">
        <v>1</v>
      </c>
      <c r="E430" s="12">
        <v>0</v>
      </c>
      <c r="F430" s="12">
        <v>7</v>
      </c>
      <c r="G430" s="12">
        <v>0</v>
      </c>
      <c r="H430" s="12">
        <v>7</v>
      </c>
      <c r="I430" s="12">
        <v>0</v>
      </c>
      <c r="J430" s="12">
        <v>1</v>
      </c>
      <c r="K430" s="12">
        <v>4</v>
      </c>
      <c r="L430" s="12">
        <v>0</v>
      </c>
      <c r="M430" s="12">
        <v>1</v>
      </c>
      <c r="N430" s="12" t="s">
        <v>36</v>
      </c>
      <c r="O430" s="12">
        <v>1</v>
      </c>
      <c r="P430" s="12">
        <v>2</v>
      </c>
      <c r="Q430" s="12">
        <v>0</v>
      </c>
      <c r="R430" s="12">
        <v>0</v>
      </c>
      <c r="S430" s="129"/>
      <c r="T430" s="127"/>
      <c r="U430" s="26">
        <v>0</v>
      </c>
      <c r="V430" s="26">
        <v>0</v>
      </c>
      <c r="W430" s="26">
        <v>0</v>
      </c>
      <c r="X430" s="26">
        <v>310.2</v>
      </c>
      <c r="Y430" s="26">
        <v>1191.7</v>
      </c>
      <c r="Z430" s="61">
        <v>0</v>
      </c>
      <c r="AA430" s="61">
        <f>U430+V430+W430+X430+Y430+Z430</f>
        <v>1501.9</v>
      </c>
      <c r="AB430" s="14">
        <v>2019</v>
      </c>
      <c r="AG430" s="2"/>
      <c r="AH430" s="11"/>
    </row>
    <row r="431" spans="2:34" ht="56.25" x14ac:dyDescent="0.35"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3" t="s">
        <v>37</v>
      </c>
      <c r="T431" s="3" t="s">
        <v>32</v>
      </c>
      <c r="U431" s="23">
        <v>0</v>
      </c>
      <c r="V431" s="23">
        <v>0</v>
      </c>
      <c r="W431" s="23">
        <v>0</v>
      </c>
      <c r="X431" s="23">
        <v>10</v>
      </c>
      <c r="Y431" s="23">
        <v>10</v>
      </c>
      <c r="Z431" s="55">
        <v>0</v>
      </c>
      <c r="AA431" s="55">
        <v>10</v>
      </c>
      <c r="AB431" s="14">
        <v>2019</v>
      </c>
      <c r="AG431" s="2"/>
      <c r="AH431" s="11"/>
    </row>
    <row r="432" spans="2:34" ht="40.5" customHeight="1" x14ac:dyDescent="0.35">
      <c r="B432" s="12">
        <v>0</v>
      </c>
      <c r="C432" s="12">
        <v>1</v>
      </c>
      <c r="D432" s="12">
        <v>1</v>
      </c>
      <c r="E432" s="12">
        <v>0</v>
      </c>
      <c r="F432" s="12">
        <v>7</v>
      </c>
      <c r="G432" s="12">
        <v>0</v>
      </c>
      <c r="H432" s="12">
        <v>7</v>
      </c>
      <c r="I432" s="12">
        <v>0</v>
      </c>
      <c r="J432" s="12">
        <v>1</v>
      </c>
      <c r="K432" s="12">
        <v>4</v>
      </c>
      <c r="L432" s="12">
        <v>0</v>
      </c>
      <c r="M432" s="12">
        <v>2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8" t="s">
        <v>348</v>
      </c>
      <c r="T432" s="19" t="s">
        <v>12</v>
      </c>
      <c r="U432" s="20">
        <f t="shared" ref="U432:AC432" si="40">U434+U435+U437+U441+U442+U444</f>
        <v>6933.1</v>
      </c>
      <c r="V432" s="20">
        <f t="shared" si="40"/>
        <v>7754.1</v>
      </c>
      <c r="W432" s="20">
        <f t="shared" si="40"/>
        <v>5813.6999999999989</v>
      </c>
      <c r="X432" s="20">
        <f t="shared" si="40"/>
        <v>4994.5999999999995</v>
      </c>
      <c r="Y432" s="20">
        <f t="shared" si="40"/>
        <v>11361.9</v>
      </c>
      <c r="Z432" s="63">
        <f t="shared" si="40"/>
        <v>9469.6</v>
      </c>
      <c r="AA432" s="63">
        <f t="shared" si="40"/>
        <v>46327</v>
      </c>
      <c r="AB432" s="22">
        <v>2020</v>
      </c>
      <c r="AC432" s="94">
        <f t="shared" si="40"/>
        <v>-628.9</v>
      </c>
      <c r="AG432" s="2"/>
      <c r="AH432" s="11"/>
    </row>
    <row r="433" spans="2:34" ht="37.5" x14ac:dyDescent="0.35"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3" t="s">
        <v>349</v>
      </c>
      <c r="T433" s="3" t="s">
        <v>16</v>
      </c>
      <c r="U433" s="15">
        <v>60</v>
      </c>
      <c r="V433" s="15">
        <v>70</v>
      </c>
      <c r="W433" s="15">
        <v>80</v>
      </c>
      <c r="X433" s="15">
        <v>80</v>
      </c>
      <c r="Y433" s="15">
        <v>80</v>
      </c>
      <c r="Z433" s="54">
        <v>80</v>
      </c>
      <c r="AA433" s="54">
        <v>80</v>
      </c>
      <c r="AB433" s="14">
        <v>2020</v>
      </c>
      <c r="AG433" s="2"/>
      <c r="AH433" s="11"/>
    </row>
    <row r="434" spans="2:34" ht="22.5" x14ac:dyDescent="0.35">
      <c r="B434" s="12">
        <v>0</v>
      </c>
      <c r="C434" s="12">
        <v>1</v>
      </c>
      <c r="D434" s="12">
        <v>1</v>
      </c>
      <c r="E434" s="12">
        <v>0</v>
      </c>
      <c r="F434" s="12">
        <v>7</v>
      </c>
      <c r="G434" s="12">
        <v>0</v>
      </c>
      <c r="H434" s="12">
        <v>7</v>
      </c>
      <c r="I434" s="12">
        <v>0</v>
      </c>
      <c r="J434" s="12">
        <v>1</v>
      </c>
      <c r="K434" s="12">
        <v>4</v>
      </c>
      <c r="L434" s="12">
        <v>0</v>
      </c>
      <c r="M434" s="12">
        <v>2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4" t="s">
        <v>350</v>
      </c>
      <c r="T434" s="126" t="s">
        <v>77</v>
      </c>
      <c r="U434" s="26">
        <v>3780</v>
      </c>
      <c r="V434" s="26">
        <v>3556.4</v>
      </c>
      <c r="W434" s="26">
        <v>3626.9</v>
      </c>
      <c r="X434" s="26">
        <v>2625.6</v>
      </c>
      <c r="Y434" s="26">
        <v>321.10000000000002</v>
      </c>
      <c r="Z434" s="61">
        <v>0</v>
      </c>
      <c r="AA434" s="61">
        <f>U434+V434+W434+X434+Y434+Z434</f>
        <v>13910</v>
      </c>
      <c r="AB434" s="53">
        <v>2019</v>
      </c>
      <c r="AC434" s="81">
        <v>-191.9</v>
      </c>
      <c r="AG434" s="2"/>
      <c r="AH434" s="11"/>
    </row>
    <row r="435" spans="2:34" x14ac:dyDescent="0.35">
      <c r="B435" s="12">
        <v>0</v>
      </c>
      <c r="C435" s="12">
        <v>1</v>
      </c>
      <c r="D435" s="12">
        <v>1</v>
      </c>
      <c r="E435" s="12">
        <v>0</v>
      </c>
      <c r="F435" s="12">
        <v>7</v>
      </c>
      <c r="G435" s="12">
        <v>0</v>
      </c>
      <c r="H435" s="12">
        <v>7</v>
      </c>
      <c r="I435" s="12">
        <v>0</v>
      </c>
      <c r="J435" s="12">
        <v>1</v>
      </c>
      <c r="K435" s="12">
        <v>4</v>
      </c>
      <c r="L435" s="12">
        <v>0</v>
      </c>
      <c r="M435" s="12">
        <v>2</v>
      </c>
      <c r="N435" s="12">
        <v>1</v>
      </c>
      <c r="O435" s="12">
        <v>0</v>
      </c>
      <c r="P435" s="12">
        <v>4</v>
      </c>
      <c r="Q435" s="12">
        <v>5</v>
      </c>
      <c r="R435" s="12">
        <v>0</v>
      </c>
      <c r="S435" s="130"/>
      <c r="T435" s="139"/>
      <c r="U435" s="26">
        <v>2798.6</v>
      </c>
      <c r="V435" s="26">
        <v>2798.6</v>
      </c>
      <c r="W435" s="26">
        <v>839</v>
      </c>
      <c r="X435" s="26">
        <v>1804.8</v>
      </c>
      <c r="Y435" s="26">
        <v>7235.8</v>
      </c>
      <c r="Z435" s="61">
        <v>6697</v>
      </c>
      <c r="AA435" s="61">
        <f>U435+V435+W435+X435+Y435+Z435</f>
        <v>22173.8</v>
      </c>
      <c r="AB435" s="14">
        <v>2020</v>
      </c>
      <c r="AG435" s="2"/>
      <c r="AH435" s="11"/>
    </row>
    <row r="436" spans="2:34" ht="168.75" x14ac:dyDescent="0.35"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30"/>
      <c r="T436" s="139"/>
      <c r="U436" s="48" t="s">
        <v>248</v>
      </c>
      <c r="V436" s="30"/>
      <c r="W436" s="30"/>
      <c r="X436" s="30"/>
      <c r="Y436" s="30"/>
      <c r="Z436" s="56"/>
      <c r="AA436" s="70" t="s">
        <v>248</v>
      </c>
      <c r="AB436" s="49"/>
      <c r="AG436" s="2"/>
      <c r="AH436" s="11"/>
    </row>
    <row r="437" spans="2:34" x14ac:dyDescent="0.35">
      <c r="B437" s="12">
        <v>0</v>
      </c>
      <c r="C437" s="12">
        <v>1</v>
      </c>
      <c r="D437" s="12">
        <v>1</v>
      </c>
      <c r="E437" s="12">
        <v>0</v>
      </c>
      <c r="F437" s="12">
        <v>7</v>
      </c>
      <c r="G437" s="12">
        <v>0</v>
      </c>
      <c r="H437" s="12">
        <v>7</v>
      </c>
      <c r="I437" s="12">
        <v>0</v>
      </c>
      <c r="J437" s="12">
        <v>1</v>
      </c>
      <c r="K437" s="12">
        <v>4</v>
      </c>
      <c r="L437" s="12">
        <v>0</v>
      </c>
      <c r="M437" s="12">
        <v>2</v>
      </c>
      <c r="N437" s="12" t="s">
        <v>36</v>
      </c>
      <c r="O437" s="12">
        <v>0</v>
      </c>
      <c r="P437" s="12">
        <v>4</v>
      </c>
      <c r="Q437" s="12">
        <v>5</v>
      </c>
      <c r="R437" s="12">
        <v>0</v>
      </c>
      <c r="S437" s="125"/>
      <c r="T437" s="127"/>
      <c r="U437" s="30">
        <v>0</v>
      </c>
      <c r="V437" s="30">
        <v>0</v>
      </c>
      <c r="W437" s="26">
        <v>564.20000000000005</v>
      </c>
      <c r="X437" s="30">
        <v>560</v>
      </c>
      <c r="Y437" s="26">
        <v>3604.2</v>
      </c>
      <c r="Z437" s="61">
        <v>2772.6</v>
      </c>
      <c r="AA437" s="61">
        <f>U437+V437+W437+X437+Y437+Z437</f>
        <v>7501</v>
      </c>
      <c r="AB437" s="14">
        <v>2020</v>
      </c>
      <c r="AC437" s="78">
        <v>-437</v>
      </c>
      <c r="AD437" s="60"/>
      <c r="AG437" s="2"/>
      <c r="AH437" s="11"/>
    </row>
    <row r="438" spans="2:34" ht="37.5" x14ac:dyDescent="0.35"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3" t="s">
        <v>351</v>
      </c>
      <c r="T438" s="3" t="s">
        <v>32</v>
      </c>
      <c r="U438" s="14">
        <v>9</v>
      </c>
      <c r="V438" s="14">
        <v>9</v>
      </c>
      <c r="W438" s="14">
        <v>9</v>
      </c>
      <c r="X438" s="14">
        <v>10</v>
      </c>
      <c r="Y438" s="14">
        <v>10</v>
      </c>
      <c r="Z438" s="53">
        <v>10</v>
      </c>
      <c r="AA438" s="53">
        <v>10</v>
      </c>
      <c r="AB438" s="14">
        <v>2020</v>
      </c>
      <c r="AD438" s="60"/>
      <c r="AG438" s="2"/>
      <c r="AH438" s="11"/>
    </row>
    <row r="439" spans="2:34" ht="75" x14ac:dyDescent="0.35"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3" t="s">
        <v>352</v>
      </c>
      <c r="T439" s="3" t="s">
        <v>44</v>
      </c>
      <c r="U439" s="14">
        <v>1</v>
      </c>
      <c r="V439" s="14">
        <v>1</v>
      </c>
      <c r="W439" s="14">
        <v>1</v>
      </c>
      <c r="X439" s="14">
        <v>1</v>
      </c>
      <c r="Y439" s="14">
        <v>1</v>
      </c>
      <c r="Z439" s="53">
        <v>1</v>
      </c>
      <c r="AA439" s="53">
        <v>1</v>
      </c>
      <c r="AB439" s="14">
        <v>2020</v>
      </c>
      <c r="AD439" s="60"/>
      <c r="AG439" s="2"/>
      <c r="AH439" s="11"/>
    </row>
    <row r="440" spans="2:34" ht="36.75" customHeight="1" x14ac:dyDescent="0.35"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3" t="s">
        <v>353</v>
      </c>
      <c r="T440" s="3" t="s">
        <v>16</v>
      </c>
      <c r="U440" s="15">
        <v>100</v>
      </c>
      <c r="V440" s="15">
        <v>100</v>
      </c>
      <c r="W440" s="15">
        <v>100</v>
      </c>
      <c r="X440" s="15">
        <v>100</v>
      </c>
      <c r="Y440" s="15">
        <v>100</v>
      </c>
      <c r="Z440" s="54">
        <v>100</v>
      </c>
      <c r="AA440" s="54">
        <v>100</v>
      </c>
      <c r="AB440" s="14">
        <v>2020</v>
      </c>
      <c r="AD440" s="60"/>
      <c r="AG440" s="2"/>
      <c r="AH440" s="11"/>
    </row>
    <row r="441" spans="2:34" x14ac:dyDescent="0.35">
      <c r="B441" s="12">
        <v>0</v>
      </c>
      <c r="C441" s="12">
        <v>1</v>
      </c>
      <c r="D441" s="12">
        <v>1</v>
      </c>
      <c r="E441" s="12">
        <v>0</v>
      </c>
      <c r="F441" s="12">
        <v>7</v>
      </c>
      <c r="G441" s="12">
        <v>0</v>
      </c>
      <c r="H441" s="12">
        <v>7</v>
      </c>
      <c r="I441" s="12">
        <v>0</v>
      </c>
      <c r="J441" s="12">
        <v>1</v>
      </c>
      <c r="K441" s="12">
        <v>4</v>
      </c>
      <c r="L441" s="12">
        <v>0</v>
      </c>
      <c r="M441" s="12">
        <v>2</v>
      </c>
      <c r="N441" s="12" t="s">
        <v>36</v>
      </c>
      <c r="O441" s="12">
        <v>0</v>
      </c>
      <c r="P441" s="12">
        <v>4</v>
      </c>
      <c r="Q441" s="12">
        <v>5</v>
      </c>
      <c r="R441" s="12">
        <v>0</v>
      </c>
      <c r="S441" s="128" t="s">
        <v>354</v>
      </c>
      <c r="T441" s="126" t="s">
        <v>77</v>
      </c>
      <c r="U441" s="26">
        <v>354.5</v>
      </c>
      <c r="V441" s="26">
        <v>70</v>
      </c>
      <c r="W441" s="26">
        <v>207</v>
      </c>
      <c r="X441" s="26">
        <v>0</v>
      </c>
      <c r="Y441" s="26">
        <v>75</v>
      </c>
      <c r="Z441" s="61">
        <v>0</v>
      </c>
      <c r="AA441" s="61">
        <f>U441+V441+W441+X441+Y441+Z441</f>
        <v>706.5</v>
      </c>
      <c r="AB441" s="14">
        <v>2019</v>
      </c>
      <c r="AD441" s="60"/>
      <c r="AG441" s="2"/>
      <c r="AH441" s="11"/>
    </row>
    <row r="442" spans="2:34" x14ac:dyDescent="0.35">
      <c r="B442" s="12">
        <v>0</v>
      </c>
      <c r="C442" s="12">
        <v>1</v>
      </c>
      <c r="D442" s="12">
        <v>1</v>
      </c>
      <c r="E442" s="12">
        <v>0</v>
      </c>
      <c r="F442" s="12">
        <v>7</v>
      </c>
      <c r="G442" s="12">
        <v>0</v>
      </c>
      <c r="H442" s="12">
        <v>7</v>
      </c>
      <c r="I442" s="12">
        <v>0</v>
      </c>
      <c r="J442" s="12">
        <v>1</v>
      </c>
      <c r="K442" s="12">
        <v>4</v>
      </c>
      <c r="L442" s="12">
        <v>0</v>
      </c>
      <c r="M442" s="12">
        <v>2</v>
      </c>
      <c r="N442" s="12">
        <v>1</v>
      </c>
      <c r="O442" s="12">
        <v>0</v>
      </c>
      <c r="P442" s="12">
        <v>4</v>
      </c>
      <c r="Q442" s="12">
        <v>5</v>
      </c>
      <c r="R442" s="12">
        <v>0</v>
      </c>
      <c r="S442" s="129"/>
      <c r="T442" s="127"/>
      <c r="U442" s="26">
        <v>0</v>
      </c>
      <c r="V442" s="26">
        <v>1329.1</v>
      </c>
      <c r="W442" s="26">
        <v>528.20000000000005</v>
      </c>
      <c r="X442" s="26">
        <v>0</v>
      </c>
      <c r="Y442" s="26">
        <v>122.4</v>
      </c>
      <c r="Z442" s="61">
        <v>0</v>
      </c>
      <c r="AA442" s="61">
        <f>U442+V442+W442+X442+Y442+Z442</f>
        <v>1979.7</v>
      </c>
      <c r="AB442" s="14">
        <v>2019</v>
      </c>
      <c r="AD442" s="60"/>
      <c r="AG442" s="2"/>
      <c r="AH442" s="11"/>
    </row>
    <row r="443" spans="2:34" ht="37.5" x14ac:dyDescent="0.35"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3" t="s">
        <v>355</v>
      </c>
      <c r="T443" s="3" t="s">
        <v>32</v>
      </c>
      <c r="U443" s="14">
        <v>8</v>
      </c>
      <c r="V443" s="14">
        <v>8</v>
      </c>
      <c r="W443" s="14">
        <v>9</v>
      </c>
      <c r="X443" s="14">
        <v>0</v>
      </c>
      <c r="Y443" s="14">
        <v>1</v>
      </c>
      <c r="Z443" s="53">
        <v>0</v>
      </c>
      <c r="AA443" s="53">
        <v>9</v>
      </c>
      <c r="AB443" s="14">
        <v>2019</v>
      </c>
      <c r="AD443" s="60"/>
      <c r="AG443" s="2"/>
      <c r="AH443" s="11"/>
    </row>
    <row r="444" spans="2:34" ht="79.5" customHeight="1" x14ac:dyDescent="0.35">
      <c r="B444" s="12">
        <v>0</v>
      </c>
      <c r="C444" s="12">
        <v>1</v>
      </c>
      <c r="D444" s="12">
        <v>1</v>
      </c>
      <c r="E444" s="12">
        <v>0</v>
      </c>
      <c r="F444" s="12">
        <v>7</v>
      </c>
      <c r="G444" s="12">
        <v>0</v>
      </c>
      <c r="H444" s="12">
        <v>7</v>
      </c>
      <c r="I444" s="12">
        <v>0</v>
      </c>
      <c r="J444" s="12">
        <v>1</v>
      </c>
      <c r="K444" s="12">
        <v>4</v>
      </c>
      <c r="L444" s="12">
        <v>0</v>
      </c>
      <c r="M444" s="12">
        <v>2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3" t="s">
        <v>356</v>
      </c>
      <c r="T444" s="3" t="s">
        <v>12</v>
      </c>
      <c r="U444" s="30">
        <v>0</v>
      </c>
      <c r="V444" s="30">
        <v>0</v>
      </c>
      <c r="W444" s="30">
        <v>48.4</v>
      </c>
      <c r="X444" s="30">
        <v>4.2</v>
      </c>
      <c r="Y444" s="30">
        <v>3.4</v>
      </c>
      <c r="Z444" s="56">
        <v>0</v>
      </c>
      <c r="AA444" s="56">
        <f>U444+V444+W444+X444+Y444+Z444</f>
        <v>56</v>
      </c>
      <c r="AB444" s="14">
        <v>2019</v>
      </c>
      <c r="AD444" s="60"/>
      <c r="AG444" s="2"/>
      <c r="AH444" s="11"/>
    </row>
    <row r="445" spans="2:34" ht="37.5" customHeight="1" x14ac:dyDescent="0.35"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3" t="s">
        <v>357</v>
      </c>
      <c r="T445" s="3" t="s">
        <v>32</v>
      </c>
      <c r="U445" s="23">
        <v>0</v>
      </c>
      <c r="V445" s="23">
        <v>0</v>
      </c>
      <c r="W445" s="23">
        <v>7</v>
      </c>
      <c r="X445" s="23">
        <v>2</v>
      </c>
      <c r="Y445" s="23">
        <v>2</v>
      </c>
      <c r="Z445" s="55">
        <v>0</v>
      </c>
      <c r="AA445" s="55">
        <f>U445+V445+W445+X445+Y445+Z445</f>
        <v>11</v>
      </c>
      <c r="AB445" s="14">
        <v>2019</v>
      </c>
      <c r="AD445" s="60"/>
      <c r="AG445" s="2"/>
      <c r="AH445" s="11"/>
    </row>
    <row r="446" spans="2:34" ht="56.25" x14ac:dyDescent="0.35">
      <c r="B446" s="12">
        <v>0</v>
      </c>
      <c r="C446" s="12">
        <v>1</v>
      </c>
      <c r="D446" s="12">
        <v>1</v>
      </c>
      <c r="E446" s="12">
        <v>0</v>
      </c>
      <c r="F446" s="12">
        <v>7</v>
      </c>
      <c r="G446" s="12">
        <v>0</v>
      </c>
      <c r="H446" s="12">
        <v>7</v>
      </c>
      <c r="I446" s="12">
        <v>0</v>
      </c>
      <c r="J446" s="12">
        <v>1</v>
      </c>
      <c r="K446" s="12">
        <v>4</v>
      </c>
      <c r="L446" s="12">
        <v>0</v>
      </c>
      <c r="M446" s="12">
        <v>3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8" t="s">
        <v>358</v>
      </c>
      <c r="T446" s="19" t="s">
        <v>12</v>
      </c>
      <c r="U446" s="20">
        <f t="shared" ref="U446:AA446" si="41">U448+U450+U452+U453+U456</f>
        <v>2476</v>
      </c>
      <c r="V446" s="20">
        <f t="shared" si="41"/>
        <v>1850</v>
      </c>
      <c r="W446" s="20">
        <f t="shared" si="41"/>
        <v>4144.8</v>
      </c>
      <c r="X446" s="20">
        <f t="shared" si="41"/>
        <v>3440.6</v>
      </c>
      <c r="Y446" s="20">
        <f t="shared" si="41"/>
        <v>3861.5</v>
      </c>
      <c r="Z446" s="63">
        <f t="shared" si="41"/>
        <v>0</v>
      </c>
      <c r="AA446" s="63">
        <f t="shared" si="41"/>
        <v>15772.9</v>
      </c>
      <c r="AB446" s="22">
        <v>2019</v>
      </c>
      <c r="AD446" s="60"/>
      <c r="AG446" s="2"/>
      <c r="AH446" s="11"/>
    </row>
    <row r="447" spans="2:34" ht="37.5" x14ac:dyDescent="0.35"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3" t="s">
        <v>359</v>
      </c>
      <c r="T447" s="3" t="s">
        <v>16</v>
      </c>
      <c r="U447" s="15">
        <v>100</v>
      </c>
      <c r="V447" s="15">
        <v>100</v>
      </c>
      <c r="W447" s="15">
        <v>100</v>
      </c>
      <c r="X447" s="15">
        <v>100</v>
      </c>
      <c r="Y447" s="15">
        <v>100</v>
      </c>
      <c r="Z447" s="54">
        <v>0</v>
      </c>
      <c r="AA447" s="54">
        <v>100</v>
      </c>
      <c r="AB447" s="14">
        <v>2019</v>
      </c>
      <c r="AD447" s="60"/>
      <c r="AG447" s="2"/>
      <c r="AH447" s="11"/>
    </row>
    <row r="448" spans="2:34" ht="37.5" x14ac:dyDescent="0.35">
      <c r="B448" s="12">
        <v>0</v>
      </c>
      <c r="C448" s="12">
        <v>1</v>
      </c>
      <c r="D448" s="12">
        <v>1</v>
      </c>
      <c r="E448" s="12">
        <v>0</v>
      </c>
      <c r="F448" s="12">
        <v>7</v>
      </c>
      <c r="G448" s="12">
        <v>0</v>
      </c>
      <c r="H448" s="12">
        <v>7</v>
      </c>
      <c r="I448" s="12">
        <v>0</v>
      </c>
      <c r="J448" s="12">
        <v>1</v>
      </c>
      <c r="K448" s="12">
        <v>4</v>
      </c>
      <c r="L448" s="12">
        <v>0</v>
      </c>
      <c r="M448" s="12">
        <v>3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3" t="s">
        <v>360</v>
      </c>
      <c r="T448" s="3" t="s">
        <v>12</v>
      </c>
      <c r="U448" s="26">
        <v>600</v>
      </c>
      <c r="V448" s="26">
        <v>0</v>
      </c>
      <c r="W448" s="26">
        <v>1349.5</v>
      </c>
      <c r="X448" s="26">
        <v>0</v>
      </c>
      <c r="Y448" s="26">
        <v>0</v>
      </c>
      <c r="Z448" s="61">
        <v>0</v>
      </c>
      <c r="AA448" s="61">
        <f>Z448+Y448+X448+W448+V448+U448</f>
        <v>1949.5</v>
      </c>
      <c r="AB448" s="14">
        <v>2017</v>
      </c>
      <c r="AD448" s="60"/>
      <c r="AG448" s="2"/>
      <c r="AH448" s="11"/>
    </row>
    <row r="449" spans="2:34" ht="56.25" x14ac:dyDescent="0.35"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3" t="s">
        <v>361</v>
      </c>
      <c r="T449" s="3" t="s">
        <v>32</v>
      </c>
      <c r="U449" s="14">
        <v>9</v>
      </c>
      <c r="V449" s="14">
        <v>9</v>
      </c>
      <c r="W449" s="14">
        <v>9</v>
      </c>
      <c r="X449" s="14">
        <v>0</v>
      </c>
      <c r="Y449" s="14">
        <v>0</v>
      </c>
      <c r="Z449" s="53">
        <v>0</v>
      </c>
      <c r="AA449" s="53">
        <v>9</v>
      </c>
      <c r="AB449" s="14">
        <v>2017</v>
      </c>
      <c r="AD449" s="60"/>
      <c r="AG449" s="2"/>
      <c r="AH449" s="11"/>
    </row>
    <row r="450" spans="2:34" ht="37.5" x14ac:dyDescent="0.35">
      <c r="B450" s="12">
        <v>0</v>
      </c>
      <c r="C450" s="12">
        <v>1</v>
      </c>
      <c r="D450" s="12">
        <v>1</v>
      </c>
      <c r="E450" s="12">
        <v>0</v>
      </c>
      <c r="F450" s="12">
        <v>7</v>
      </c>
      <c r="G450" s="12">
        <v>0</v>
      </c>
      <c r="H450" s="12">
        <v>7</v>
      </c>
      <c r="I450" s="12">
        <v>0</v>
      </c>
      <c r="J450" s="12">
        <v>1</v>
      </c>
      <c r="K450" s="12">
        <v>4</v>
      </c>
      <c r="L450" s="12">
        <v>0</v>
      </c>
      <c r="M450" s="12">
        <v>3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3" t="s">
        <v>362</v>
      </c>
      <c r="T450" s="3" t="s">
        <v>12</v>
      </c>
      <c r="U450" s="26">
        <v>1440</v>
      </c>
      <c r="V450" s="26">
        <v>1850</v>
      </c>
      <c r="W450" s="26">
        <v>2632</v>
      </c>
      <c r="X450" s="26">
        <v>2832.5</v>
      </c>
      <c r="Y450" s="26">
        <v>3100</v>
      </c>
      <c r="Z450" s="61">
        <v>0</v>
      </c>
      <c r="AA450" s="61">
        <f>Z450+Y450+X450+W450+V450+U450</f>
        <v>11854.5</v>
      </c>
      <c r="AB450" s="14">
        <v>2019</v>
      </c>
      <c r="AD450" s="60"/>
      <c r="AG450" s="2"/>
      <c r="AH450" s="11"/>
    </row>
    <row r="451" spans="2:34" ht="37.5" x14ac:dyDescent="0.35"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3" t="s">
        <v>363</v>
      </c>
      <c r="T451" s="3" t="s">
        <v>16</v>
      </c>
      <c r="U451" s="15">
        <v>100</v>
      </c>
      <c r="V451" s="15">
        <v>100</v>
      </c>
      <c r="W451" s="15">
        <v>100</v>
      </c>
      <c r="X451" s="15">
        <v>100</v>
      </c>
      <c r="Y451" s="15">
        <v>100</v>
      </c>
      <c r="Z451" s="54">
        <v>0</v>
      </c>
      <c r="AA451" s="54">
        <v>100</v>
      </c>
      <c r="AB451" s="14">
        <v>2019</v>
      </c>
      <c r="AD451" s="60"/>
      <c r="AG451" s="2"/>
      <c r="AH451" s="11"/>
    </row>
    <row r="452" spans="2:34" ht="18" customHeight="1" x14ac:dyDescent="0.35">
      <c r="B452" s="12">
        <v>0</v>
      </c>
      <c r="C452" s="12">
        <v>1</v>
      </c>
      <c r="D452" s="12">
        <v>1</v>
      </c>
      <c r="E452" s="12">
        <v>0</v>
      </c>
      <c r="F452" s="12">
        <v>7</v>
      </c>
      <c r="G452" s="12">
        <v>0</v>
      </c>
      <c r="H452" s="12">
        <v>7</v>
      </c>
      <c r="I452" s="12">
        <v>0</v>
      </c>
      <c r="J452" s="12">
        <v>1</v>
      </c>
      <c r="K452" s="12">
        <v>4</v>
      </c>
      <c r="L452" s="12">
        <v>0</v>
      </c>
      <c r="M452" s="12">
        <v>3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8" t="s">
        <v>364</v>
      </c>
      <c r="T452" s="126" t="s">
        <v>12</v>
      </c>
      <c r="U452" s="26">
        <v>436</v>
      </c>
      <c r="V452" s="26">
        <v>0</v>
      </c>
      <c r="W452" s="26">
        <v>0</v>
      </c>
      <c r="X452" s="26">
        <v>0</v>
      </c>
      <c r="Y452" s="26">
        <v>0</v>
      </c>
      <c r="Z452" s="61">
        <v>0</v>
      </c>
      <c r="AA452" s="61">
        <f>U452+V452+W452+X452+Y452+Z452</f>
        <v>436</v>
      </c>
      <c r="AB452" s="14">
        <v>2015</v>
      </c>
      <c r="AD452" s="60"/>
      <c r="AG452" s="2"/>
      <c r="AH452" s="11"/>
    </row>
    <row r="453" spans="2:34" x14ac:dyDescent="0.35">
      <c r="B453" s="12">
        <v>0</v>
      </c>
      <c r="C453" s="12">
        <v>1</v>
      </c>
      <c r="D453" s="12">
        <v>1</v>
      </c>
      <c r="E453" s="12">
        <v>0</v>
      </c>
      <c r="F453" s="12">
        <v>7</v>
      </c>
      <c r="G453" s="12">
        <v>0</v>
      </c>
      <c r="H453" s="12">
        <v>7</v>
      </c>
      <c r="I453" s="12">
        <v>0</v>
      </c>
      <c r="J453" s="12">
        <v>1</v>
      </c>
      <c r="K453" s="12">
        <v>4</v>
      </c>
      <c r="L453" s="12">
        <v>0</v>
      </c>
      <c r="M453" s="12">
        <v>3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9"/>
      <c r="T453" s="127"/>
      <c r="U453" s="26">
        <v>0</v>
      </c>
      <c r="V453" s="26">
        <v>0</v>
      </c>
      <c r="W453" s="26">
        <v>0</v>
      </c>
      <c r="X453" s="26">
        <v>608.1</v>
      </c>
      <c r="Y453" s="26">
        <v>761.5</v>
      </c>
      <c r="Z453" s="61">
        <v>0</v>
      </c>
      <c r="AA453" s="61">
        <f>U453+V453+W453+X453+Y453+Z453</f>
        <v>1369.6</v>
      </c>
      <c r="AB453" s="14">
        <v>2019</v>
      </c>
      <c r="AD453" s="60"/>
      <c r="AG453" s="2"/>
      <c r="AH453" s="11"/>
    </row>
    <row r="454" spans="2:34" ht="75" x14ac:dyDescent="0.35"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3" t="s">
        <v>365</v>
      </c>
      <c r="T454" s="3" t="s">
        <v>32</v>
      </c>
      <c r="U454" s="14">
        <v>8</v>
      </c>
      <c r="V454" s="14">
        <v>8</v>
      </c>
      <c r="W454" s="14">
        <v>8</v>
      </c>
      <c r="X454" s="14">
        <v>0</v>
      </c>
      <c r="Y454" s="14">
        <v>0</v>
      </c>
      <c r="Z454" s="53">
        <v>0</v>
      </c>
      <c r="AA454" s="53">
        <v>8</v>
      </c>
      <c r="AB454" s="14">
        <v>2017</v>
      </c>
      <c r="AD454" s="60"/>
      <c r="AG454" s="2"/>
      <c r="AH454" s="11"/>
    </row>
    <row r="455" spans="2:34" ht="56.25" x14ac:dyDescent="0.35"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3" t="s">
        <v>366</v>
      </c>
      <c r="T455" s="3" t="s">
        <v>32</v>
      </c>
      <c r="U455" s="14">
        <v>0</v>
      </c>
      <c r="V455" s="14">
        <v>0</v>
      </c>
      <c r="W455" s="14">
        <v>0</v>
      </c>
      <c r="X455" s="14">
        <v>9</v>
      </c>
      <c r="Y455" s="14">
        <v>9</v>
      </c>
      <c r="Z455" s="53">
        <v>0</v>
      </c>
      <c r="AA455" s="53">
        <v>9</v>
      </c>
      <c r="AB455" s="14">
        <v>2019</v>
      </c>
      <c r="AD455" s="60"/>
      <c r="AG455" s="2"/>
      <c r="AH455" s="11"/>
    </row>
    <row r="456" spans="2:34" ht="57" customHeight="1" x14ac:dyDescent="0.35">
      <c r="B456" s="12">
        <v>0</v>
      </c>
      <c r="C456" s="12">
        <v>1</v>
      </c>
      <c r="D456" s="12">
        <v>1</v>
      </c>
      <c r="E456" s="12">
        <v>0</v>
      </c>
      <c r="F456" s="12">
        <v>7</v>
      </c>
      <c r="G456" s="12">
        <v>0</v>
      </c>
      <c r="H456" s="12">
        <v>7</v>
      </c>
      <c r="I456" s="12">
        <v>0</v>
      </c>
      <c r="J456" s="12">
        <v>1</v>
      </c>
      <c r="K456" s="12">
        <v>4</v>
      </c>
      <c r="L456" s="12">
        <v>0</v>
      </c>
      <c r="M456" s="12">
        <v>3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3" t="s">
        <v>367</v>
      </c>
      <c r="T456" s="3" t="s">
        <v>12</v>
      </c>
      <c r="U456" s="26">
        <v>0</v>
      </c>
      <c r="V456" s="26">
        <v>0</v>
      </c>
      <c r="W456" s="30">
        <v>163.30000000000001</v>
      </c>
      <c r="X456" s="30">
        <v>0</v>
      </c>
      <c r="Y456" s="30">
        <v>0</v>
      </c>
      <c r="Z456" s="56">
        <v>0</v>
      </c>
      <c r="AA456" s="56">
        <v>163.30000000000001</v>
      </c>
      <c r="AB456" s="14">
        <v>2017</v>
      </c>
      <c r="AD456" s="60"/>
      <c r="AG456" s="2"/>
      <c r="AH456" s="11"/>
    </row>
    <row r="457" spans="2:34" ht="56.25" x14ac:dyDescent="0.35"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3" t="s">
        <v>368</v>
      </c>
      <c r="T457" s="3" t="s">
        <v>32</v>
      </c>
      <c r="U457" s="14">
        <v>0</v>
      </c>
      <c r="V457" s="14">
        <v>0</v>
      </c>
      <c r="W457" s="14">
        <v>1</v>
      </c>
      <c r="X457" s="14">
        <v>0</v>
      </c>
      <c r="Y457" s="14">
        <v>0</v>
      </c>
      <c r="Z457" s="53">
        <v>0</v>
      </c>
      <c r="AA457" s="53">
        <v>1</v>
      </c>
      <c r="AB457" s="14">
        <v>2017</v>
      </c>
      <c r="AD457" s="60"/>
      <c r="AG457" s="2"/>
      <c r="AH457" s="11"/>
    </row>
    <row r="458" spans="2:34" ht="36.75" customHeight="1" x14ac:dyDescent="0.35"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8" t="s">
        <v>369</v>
      </c>
      <c r="T458" s="19" t="s">
        <v>12</v>
      </c>
      <c r="U458" s="20">
        <v>0</v>
      </c>
      <c r="V458" s="20">
        <v>0</v>
      </c>
      <c r="W458" s="20">
        <v>0</v>
      </c>
      <c r="X458" s="20">
        <v>0</v>
      </c>
      <c r="Y458" s="20">
        <v>0</v>
      </c>
      <c r="Z458" s="63">
        <v>0</v>
      </c>
      <c r="AA458" s="63">
        <v>0</v>
      </c>
      <c r="AB458" s="108">
        <v>2019</v>
      </c>
      <c r="AD458" s="60"/>
      <c r="AG458" s="2"/>
      <c r="AH458" s="11"/>
    </row>
    <row r="459" spans="2:34" ht="56.25" x14ac:dyDescent="0.35"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3" t="s">
        <v>370</v>
      </c>
      <c r="T459" s="3" t="s">
        <v>32</v>
      </c>
      <c r="U459" s="14">
        <v>9</v>
      </c>
      <c r="V459" s="14">
        <v>9</v>
      </c>
      <c r="W459" s="14">
        <v>9</v>
      </c>
      <c r="X459" s="14">
        <v>9</v>
      </c>
      <c r="Y459" s="14">
        <v>9</v>
      </c>
      <c r="Z459" s="53">
        <v>0</v>
      </c>
      <c r="AA459" s="53">
        <v>9</v>
      </c>
      <c r="AB459" s="16">
        <v>2019</v>
      </c>
      <c r="AD459" s="60"/>
      <c r="AG459" s="2"/>
      <c r="AH459" s="11"/>
    </row>
    <row r="460" spans="2:34" ht="37.5" x14ac:dyDescent="0.35"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3" t="s">
        <v>371</v>
      </c>
      <c r="T460" s="3" t="s">
        <v>44</v>
      </c>
      <c r="U460" s="14">
        <v>1</v>
      </c>
      <c r="V460" s="14">
        <v>1</v>
      </c>
      <c r="W460" s="14">
        <v>1</v>
      </c>
      <c r="X460" s="14">
        <v>1</v>
      </c>
      <c r="Y460" s="14">
        <v>1</v>
      </c>
      <c r="Z460" s="53">
        <v>0</v>
      </c>
      <c r="AA460" s="53">
        <v>1</v>
      </c>
      <c r="AB460" s="16">
        <v>2019</v>
      </c>
      <c r="AD460" s="60"/>
      <c r="AG460" s="2"/>
      <c r="AH460" s="11"/>
    </row>
    <row r="461" spans="2:34" ht="37.5" x14ac:dyDescent="0.35"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3" t="s">
        <v>372</v>
      </c>
      <c r="T461" s="3" t="s">
        <v>16</v>
      </c>
      <c r="U461" s="15">
        <v>100</v>
      </c>
      <c r="V461" s="15">
        <v>100</v>
      </c>
      <c r="W461" s="15">
        <v>100</v>
      </c>
      <c r="X461" s="15">
        <v>100</v>
      </c>
      <c r="Y461" s="15">
        <v>100</v>
      </c>
      <c r="Z461" s="54">
        <v>0</v>
      </c>
      <c r="AA461" s="54">
        <v>100</v>
      </c>
      <c r="AB461" s="16">
        <v>2019</v>
      </c>
      <c r="AD461" s="60"/>
      <c r="AG461" s="2"/>
      <c r="AH461" s="11"/>
    </row>
    <row r="462" spans="2:34" ht="93.75" x14ac:dyDescent="0.35"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3" t="s">
        <v>373</v>
      </c>
      <c r="T462" s="3" t="s">
        <v>44</v>
      </c>
      <c r="U462" s="14">
        <v>1</v>
      </c>
      <c r="V462" s="14">
        <v>1</v>
      </c>
      <c r="W462" s="14">
        <v>1</v>
      </c>
      <c r="X462" s="14">
        <v>1</v>
      </c>
      <c r="Y462" s="14">
        <v>1</v>
      </c>
      <c r="Z462" s="53">
        <v>0</v>
      </c>
      <c r="AA462" s="53">
        <v>1</v>
      </c>
      <c r="AB462" s="16">
        <v>2019</v>
      </c>
      <c r="AD462" s="60"/>
      <c r="AG462" s="2"/>
      <c r="AH462" s="11"/>
    </row>
    <row r="463" spans="2:34" ht="37.5" x14ac:dyDescent="0.35"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3" t="s">
        <v>374</v>
      </c>
      <c r="T463" s="3" t="s">
        <v>16</v>
      </c>
      <c r="U463" s="15">
        <v>100</v>
      </c>
      <c r="V463" s="15">
        <v>100</v>
      </c>
      <c r="W463" s="15">
        <v>100</v>
      </c>
      <c r="X463" s="15">
        <v>100</v>
      </c>
      <c r="Y463" s="15">
        <v>100</v>
      </c>
      <c r="Z463" s="54">
        <v>0</v>
      </c>
      <c r="AA463" s="54">
        <v>100</v>
      </c>
      <c r="AB463" s="16">
        <v>2019</v>
      </c>
      <c r="AD463" s="60"/>
      <c r="AG463" s="2"/>
      <c r="AH463" s="11"/>
    </row>
    <row r="464" spans="2:34" ht="57" customHeight="1" x14ac:dyDescent="0.35">
      <c r="B464" s="50">
        <v>0</v>
      </c>
      <c r="C464" s="12">
        <v>1</v>
      </c>
      <c r="D464" s="12">
        <v>1</v>
      </c>
      <c r="E464" s="12">
        <v>0</v>
      </c>
      <c r="F464" s="12">
        <v>7</v>
      </c>
      <c r="G464" s="12">
        <v>0</v>
      </c>
      <c r="H464" s="12">
        <v>9</v>
      </c>
      <c r="I464" s="12">
        <v>0</v>
      </c>
      <c r="J464" s="12">
        <v>1</v>
      </c>
      <c r="K464" s="12">
        <v>5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8" t="s">
        <v>375</v>
      </c>
      <c r="T464" s="19" t="s">
        <v>12</v>
      </c>
      <c r="U464" s="20">
        <f t="shared" ref="U464:AC464" si="42">U465+U478+U486</f>
        <v>43165.2</v>
      </c>
      <c r="V464" s="20">
        <f t="shared" si="42"/>
        <v>52361</v>
      </c>
      <c r="W464" s="20">
        <f t="shared" si="42"/>
        <v>52669</v>
      </c>
      <c r="X464" s="20">
        <f t="shared" si="42"/>
        <v>54123.5</v>
      </c>
      <c r="Y464" s="20">
        <f t="shared" si="42"/>
        <v>54709</v>
      </c>
      <c r="Z464" s="63">
        <f t="shared" si="42"/>
        <v>54895.3</v>
      </c>
      <c r="AA464" s="63">
        <f t="shared" si="42"/>
        <v>311923</v>
      </c>
      <c r="AB464" s="22">
        <v>2020</v>
      </c>
      <c r="AC464" s="94">
        <f t="shared" si="42"/>
        <v>-586.9</v>
      </c>
      <c r="AD464" s="60"/>
      <c r="AG464" s="2"/>
      <c r="AH464" s="11"/>
    </row>
    <row r="465" spans="2:34" ht="75" x14ac:dyDescent="0.35">
      <c r="B465" s="12">
        <v>0</v>
      </c>
      <c r="C465" s="12">
        <v>1</v>
      </c>
      <c r="D465" s="12">
        <v>1</v>
      </c>
      <c r="E465" s="12">
        <v>0</v>
      </c>
      <c r="F465" s="12">
        <v>7</v>
      </c>
      <c r="G465" s="12">
        <v>0</v>
      </c>
      <c r="H465" s="12">
        <v>9</v>
      </c>
      <c r="I465" s="12">
        <v>0</v>
      </c>
      <c r="J465" s="12">
        <v>1</v>
      </c>
      <c r="K465" s="12">
        <v>5</v>
      </c>
      <c r="L465" s="12">
        <v>0</v>
      </c>
      <c r="M465" s="12">
        <v>1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8" t="s">
        <v>376</v>
      </c>
      <c r="T465" s="19" t="s">
        <v>12</v>
      </c>
      <c r="U465" s="20">
        <f t="shared" ref="U465:AC465" si="43">U467+U468+U473+U475+U476</f>
        <v>5827.2</v>
      </c>
      <c r="V465" s="20">
        <f t="shared" si="43"/>
        <v>7191.2999999999993</v>
      </c>
      <c r="W465" s="20">
        <f t="shared" si="43"/>
        <v>5964</v>
      </c>
      <c r="X465" s="20">
        <f t="shared" si="43"/>
        <v>8056.7</v>
      </c>
      <c r="Y465" s="20">
        <f t="shared" si="43"/>
        <v>8447.6</v>
      </c>
      <c r="Z465" s="63">
        <f t="shared" si="43"/>
        <v>7294.3</v>
      </c>
      <c r="AA465" s="63">
        <f t="shared" si="43"/>
        <v>42781.099999999991</v>
      </c>
      <c r="AB465" s="22">
        <v>2020</v>
      </c>
      <c r="AC465" s="94">
        <f t="shared" si="43"/>
        <v>-50.3</v>
      </c>
      <c r="AD465" s="60"/>
      <c r="AG465" s="2"/>
      <c r="AH465" s="11"/>
    </row>
    <row r="466" spans="2:34" ht="93.75" x14ac:dyDescent="0.35"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3" t="s">
        <v>377</v>
      </c>
      <c r="T466" s="3" t="s">
        <v>32</v>
      </c>
      <c r="U466" s="14">
        <v>154</v>
      </c>
      <c r="V466" s="14">
        <v>148</v>
      </c>
      <c r="W466" s="14">
        <v>148</v>
      </c>
      <c r="X466" s="14">
        <v>148</v>
      </c>
      <c r="Y466" s="38">
        <v>147</v>
      </c>
      <c r="Z466" s="53">
        <v>145</v>
      </c>
      <c r="AA466" s="53">
        <v>145</v>
      </c>
      <c r="AB466" s="14">
        <v>2020</v>
      </c>
      <c r="AD466" s="60"/>
      <c r="AG466" s="2"/>
      <c r="AH466" s="11"/>
    </row>
    <row r="467" spans="2:34" ht="22.5" customHeight="1" x14ac:dyDescent="0.35">
      <c r="B467" s="12">
        <v>0</v>
      </c>
      <c r="C467" s="12">
        <v>0</v>
      </c>
      <c r="D467" s="12">
        <v>0</v>
      </c>
      <c r="E467" s="12">
        <v>0</v>
      </c>
      <c r="F467" s="12">
        <v>7</v>
      </c>
      <c r="G467" s="12">
        <v>0</v>
      </c>
      <c r="H467" s="12">
        <v>9</v>
      </c>
      <c r="I467" s="12">
        <v>0</v>
      </c>
      <c r="J467" s="12">
        <v>1</v>
      </c>
      <c r="K467" s="12">
        <v>5</v>
      </c>
      <c r="L467" s="12">
        <v>0</v>
      </c>
      <c r="M467" s="12">
        <v>1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4" t="s">
        <v>378</v>
      </c>
      <c r="T467" s="126" t="s">
        <v>12</v>
      </c>
      <c r="U467" s="26">
        <v>5827.2</v>
      </c>
      <c r="V467" s="26">
        <v>6050.4</v>
      </c>
      <c r="W467" s="26">
        <v>5964</v>
      </c>
      <c r="X467" s="26">
        <v>8027</v>
      </c>
      <c r="Y467" s="26">
        <v>8447.6</v>
      </c>
      <c r="Z467" s="61">
        <v>7293.7</v>
      </c>
      <c r="AA467" s="61">
        <f>Z467+Y467+X467+W467+V467+U467</f>
        <v>41609.899999999994</v>
      </c>
      <c r="AB467" s="14">
        <v>2020</v>
      </c>
      <c r="AC467" s="78">
        <v>-50.3</v>
      </c>
      <c r="AD467" s="60"/>
      <c r="AG467" s="2"/>
      <c r="AH467" s="11"/>
    </row>
    <row r="468" spans="2:34" ht="22.5" customHeight="1" x14ac:dyDescent="0.35">
      <c r="B468" s="12">
        <v>0</v>
      </c>
      <c r="C468" s="12">
        <v>0</v>
      </c>
      <c r="D468" s="12">
        <v>0</v>
      </c>
      <c r="E468" s="12">
        <v>1</v>
      </c>
      <c r="F468" s="12">
        <v>0</v>
      </c>
      <c r="G468" s="12">
        <v>0</v>
      </c>
      <c r="H468" s="12">
        <v>4</v>
      </c>
      <c r="I468" s="12">
        <v>0</v>
      </c>
      <c r="J468" s="12">
        <v>1</v>
      </c>
      <c r="K468" s="12">
        <v>5</v>
      </c>
      <c r="L468" s="12">
        <v>0</v>
      </c>
      <c r="M468" s="12">
        <v>1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5"/>
      <c r="T468" s="127"/>
      <c r="U468" s="26">
        <v>0</v>
      </c>
      <c r="V468" s="26">
        <v>0</v>
      </c>
      <c r="W468" s="26">
        <v>0</v>
      </c>
      <c r="X468" s="26">
        <v>0</v>
      </c>
      <c r="Y468" s="26">
        <v>0</v>
      </c>
      <c r="Z468" s="61">
        <v>0.6</v>
      </c>
      <c r="AA468" s="61">
        <f>Z468+Y468+X468+W468+V468+U468</f>
        <v>0.6</v>
      </c>
      <c r="AB468" s="14">
        <v>2020</v>
      </c>
      <c r="AD468" s="60"/>
      <c r="AG468" s="2"/>
      <c r="AH468" s="11"/>
    </row>
    <row r="469" spans="2:34" ht="56.25" x14ac:dyDescent="0.35"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3" t="s">
        <v>379</v>
      </c>
      <c r="T469" s="3" t="s">
        <v>16</v>
      </c>
      <c r="U469" s="15">
        <v>100</v>
      </c>
      <c r="V469" s="15">
        <v>100</v>
      </c>
      <c r="W469" s="15">
        <v>100</v>
      </c>
      <c r="X469" s="15">
        <v>100</v>
      </c>
      <c r="Y469" s="15">
        <v>100</v>
      </c>
      <c r="Z469" s="54">
        <v>100</v>
      </c>
      <c r="AA469" s="54">
        <v>100</v>
      </c>
      <c r="AB469" s="14">
        <v>2020</v>
      </c>
      <c r="AD469" s="60"/>
      <c r="AG469" s="2"/>
      <c r="AH469" s="11"/>
    </row>
    <row r="470" spans="2:34" ht="37.5" x14ac:dyDescent="0.35"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3" t="s">
        <v>380</v>
      </c>
      <c r="T470" s="3" t="s">
        <v>16</v>
      </c>
      <c r="U470" s="15">
        <v>100</v>
      </c>
      <c r="V470" s="15">
        <v>100</v>
      </c>
      <c r="W470" s="15">
        <v>100</v>
      </c>
      <c r="X470" s="15">
        <v>100</v>
      </c>
      <c r="Y470" s="15">
        <v>100</v>
      </c>
      <c r="Z470" s="54">
        <v>100</v>
      </c>
      <c r="AA470" s="54">
        <v>100</v>
      </c>
      <c r="AB470" s="14">
        <v>2020</v>
      </c>
      <c r="AG470" s="2"/>
      <c r="AH470" s="11"/>
    </row>
    <row r="471" spans="2:34" ht="58.5" customHeight="1" x14ac:dyDescent="0.35"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3" t="s">
        <v>381</v>
      </c>
      <c r="T471" s="3" t="s">
        <v>44</v>
      </c>
      <c r="U471" s="14">
        <v>1</v>
      </c>
      <c r="V471" s="14">
        <v>1</v>
      </c>
      <c r="W471" s="14">
        <v>1</v>
      </c>
      <c r="X471" s="14">
        <v>1</v>
      </c>
      <c r="Y471" s="14">
        <v>1</v>
      </c>
      <c r="Z471" s="53">
        <v>1</v>
      </c>
      <c r="AA471" s="53">
        <v>1</v>
      </c>
      <c r="AB471" s="14">
        <v>2020</v>
      </c>
      <c r="AG471" s="2"/>
      <c r="AH471" s="11"/>
    </row>
    <row r="472" spans="2:34" ht="45.75" customHeight="1" x14ac:dyDescent="0.35"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3" t="s">
        <v>382</v>
      </c>
      <c r="T472" s="3" t="s">
        <v>16</v>
      </c>
      <c r="U472" s="15">
        <v>100</v>
      </c>
      <c r="V472" s="15">
        <v>100</v>
      </c>
      <c r="W472" s="15">
        <v>100</v>
      </c>
      <c r="X472" s="15">
        <v>100</v>
      </c>
      <c r="Y472" s="15">
        <v>100</v>
      </c>
      <c r="Z472" s="54">
        <v>100</v>
      </c>
      <c r="AA472" s="54">
        <v>100</v>
      </c>
      <c r="AB472" s="14">
        <v>2020</v>
      </c>
      <c r="AG472" s="2"/>
      <c r="AH472" s="11"/>
    </row>
    <row r="473" spans="2:34" ht="37.5" x14ac:dyDescent="0.35">
      <c r="B473" s="12">
        <v>0</v>
      </c>
      <c r="C473" s="12">
        <v>0</v>
      </c>
      <c r="D473" s="12">
        <v>0</v>
      </c>
      <c r="E473" s="12">
        <v>0</v>
      </c>
      <c r="F473" s="12">
        <v>7</v>
      </c>
      <c r="G473" s="12">
        <v>0</v>
      </c>
      <c r="H473" s="12">
        <v>9</v>
      </c>
      <c r="I473" s="12">
        <v>0</v>
      </c>
      <c r="J473" s="12">
        <v>1</v>
      </c>
      <c r="K473" s="12">
        <v>5</v>
      </c>
      <c r="L473" s="12">
        <v>0</v>
      </c>
      <c r="M473" s="12">
        <v>1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3" t="s">
        <v>383</v>
      </c>
      <c r="T473" s="3" t="s">
        <v>12</v>
      </c>
      <c r="U473" s="26">
        <v>0</v>
      </c>
      <c r="V473" s="26">
        <v>1140.9000000000001</v>
      </c>
      <c r="W473" s="26">
        <v>0</v>
      </c>
      <c r="X473" s="26">
        <v>0</v>
      </c>
      <c r="Y473" s="26">
        <v>0</v>
      </c>
      <c r="Z473" s="61">
        <v>0</v>
      </c>
      <c r="AA473" s="61">
        <f>U473+V473+W473+X473+Y473+Z473</f>
        <v>1140.9000000000001</v>
      </c>
      <c r="AB473" s="14">
        <v>2016</v>
      </c>
      <c r="AG473" s="2"/>
      <c r="AH473" s="11"/>
    </row>
    <row r="474" spans="2:34" ht="37.5" x14ac:dyDescent="0.35"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3" t="s">
        <v>384</v>
      </c>
      <c r="T474" s="3" t="s">
        <v>32</v>
      </c>
      <c r="U474" s="14">
        <v>0</v>
      </c>
      <c r="V474" s="14">
        <v>1</v>
      </c>
      <c r="W474" s="14">
        <v>0</v>
      </c>
      <c r="X474" s="14">
        <v>0</v>
      </c>
      <c r="Y474" s="14">
        <v>0</v>
      </c>
      <c r="Z474" s="53">
        <v>0</v>
      </c>
      <c r="AA474" s="53">
        <v>1</v>
      </c>
      <c r="AB474" s="14">
        <v>2016</v>
      </c>
      <c r="AG474" s="2"/>
      <c r="AH474" s="11"/>
    </row>
    <row r="475" spans="2:34" ht="36" customHeight="1" x14ac:dyDescent="0.35">
      <c r="B475" s="12">
        <v>0</v>
      </c>
      <c r="C475" s="12">
        <v>1</v>
      </c>
      <c r="D475" s="12">
        <v>1</v>
      </c>
      <c r="E475" s="12">
        <v>0</v>
      </c>
      <c r="F475" s="12">
        <v>7</v>
      </c>
      <c r="G475" s="12">
        <v>0</v>
      </c>
      <c r="H475" s="12">
        <v>9</v>
      </c>
      <c r="I475" s="12">
        <v>0</v>
      </c>
      <c r="J475" s="12">
        <v>1</v>
      </c>
      <c r="K475" s="12">
        <v>5</v>
      </c>
      <c r="L475" s="12">
        <v>0</v>
      </c>
      <c r="M475" s="12">
        <v>1</v>
      </c>
      <c r="N475" s="12">
        <v>1</v>
      </c>
      <c r="O475" s="12">
        <v>1</v>
      </c>
      <c r="P475" s="12">
        <v>2</v>
      </c>
      <c r="Q475" s="12">
        <v>0</v>
      </c>
      <c r="R475" s="12">
        <v>0</v>
      </c>
      <c r="S475" s="128" t="s">
        <v>289</v>
      </c>
      <c r="T475" s="126" t="s">
        <v>12</v>
      </c>
      <c r="U475" s="26">
        <v>0</v>
      </c>
      <c r="V475" s="26">
        <v>0</v>
      </c>
      <c r="W475" s="26">
        <v>0</v>
      </c>
      <c r="X475" s="26">
        <v>27</v>
      </c>
      <c r="Y475" s="26">
        <v>0</v>
      </c>
      <c r="Z475" s="61">
        <v>0</v>
      </c>
      <c r="AA475" s="61">
        <f>U475+V475+W475+X475+Y475+Z475</f>
        <v>27</v>
      </c>
      <c r="AB475" s="14">
        <v>2018</v>
      </c>
      <c r="AG475" s="2"/>
      <c r="AH475" s="11"/>
    </row>
    <row r="476" spans="2:34" ht="40.5" customHeight="1" x14ac:dyDescent="0.35">
      <c r="B476" s="12">
        <v>0</v>
      </c>
      <c r="C476" s="12">
        <v>1</v>
      </c>
      <c r="D476" s="12">
        <v>1</v>
      </c>
      <c r="E476" s="12">
        <v>0</v>
      </c>
      <c r="F476" s="12">
        <v>7</v>
      </c>
      <c r="G476" s="12">
        <v>0</v>
      </c>
      <c r="H476" s="12">
        <v>9</v>
      </c>
      <c r="I476" s="12">
        <v>0</v>
      </c>
      <c r="J476" s="12">
        <v>1</v>
      </c>
      <c r="K476" s="12">
        <v>5</v>
      </c>
      <c r="L476" s="12">
        <v>0</v>
      </c>
      <c r="M476" s="12">
        <v>1</v>
      </c>
      <c r="N476" s="12" t="s">
        <v>36</v>
      </c>
      <c r="O476" s="12">
        <v>1</v>
      </c>
      <c r="P476" s="12">
        <v>2</v>
      </c>
      <c r="Q476" s="12">
        <v>0</v>
      </c>
      <c r="R476" s="12">
        <v>0</v>
      </c>
      <c r="S476" s="129"/>
      <c r="T476" s="127"/>
      <c r="U476" s="26">
        <v>0</v>
      </c>
      <c r="V476" s="26">
        <v>0</v>
      </c>
      <c r="W476" s="26">
        <v>0</v>
      </c>
      <c r="X476" s="26">
        <v>2.7</v>
      </c>
      <c r="Y476" s="26">
        <v>0</v>
      </c>
      <c r="Z476" s="61">
        <v>0</v>
      </c>
      <c r="AA476" s="61">
        <f>U476+V476+W476+X476+Y476+Z476</f>
        <v>2.7</v>
      </c>
      <c r="AB476" s="14">
        <v>2018</v>
      </c>
      <c r="AD476" s="60"/>
      <c r="AG476" s="2"/>
      <c r="AH476" s="11"/>
    </row>
    <row r="477" spans="2:34" ht="56.25" x14ac:dyDescent="0.35"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3" t="s">
        <v>37</v>
      </c>
      <c r="T477" s="3" t="s">
        <v>32</v>
      </c>
      <c r="U477" s="23">
        <v>0</v>
      </c>
      <c r="V477" s="23">
        <v>0</v>
      </c>
      <c r="W477" s="23">
        <v>0</v>
      </c>
      <c r="X477" s="23">
        <v>1</v>
      </c>
      <c r="Y477" s="23">
        <v>0</v>
      </c>
      <c r="Z477" s="55">
        <v>0</v>
      </c>
      <c r="AA477" s="55">
        <v>1</v>
      </c>
      <c r="AB477" s="14">
        <v>2018</v>
      </c>
      <c r="AD477" s="60"/>
      <c r="AG477" s="2"/>
      <c r="AH477" s="11"/>
    </row>
    <row r="478" spans="2:34" ht="56.25" x14ac:dyDescent="0.35">
      <c r="B478" s="12">
        <v>0</v>
      </c>
      <c r="C478" s="12">
        <v>1</v>
      </c>
      <c r="D478" s="12">
        <v>1</v>
      </c>
      <c r="E478" s="12">
        <v>0</v>
      </c>
      <c r="F478" s="12">
        <v>7</v>
      </c>
      <c r="G478" s="12">
        <v>0</v>
      </c>
      <c r="H478" s="12">
        <v>9</v>
      </c>
      <c r="I478" s="12">
        <v>0</v>
      </c>
      <c r="J478" s="12">
        <v>1</v>
      </c>
      <c r="K478" s="12">
        <v>5</v>
      </c>
      <c r="L478" s="12">
        <v>0</v>
      </c>
      <c r="M478" s="12">
        <v>2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8" t="s">
        <v>385</v>
      </c>
      <c r="T478" s="19" t="s">
        <v>12</v>
      </c>
      <c r="U478" s="20">
        <f t="shared" ref="U478:AC478" si="44">U480+U481</f>
        <v>27531.5</v>
      </c>
      <c r="V478" s="20">
        <f t="shared" si="44"/>
        <v>28925.4</v>
      </c>
      <c r="W478" s="20">
        <f t="shared" si="44"/>
        <v>30829</v>
      </c>
      <c r="X478" s="20">
        <f t="shared" si="44"/>
        <v>32305.8</v>
      </c>
      <c r="Y478" s="20">
        <f t="shared" si="44"/>
        <v>32467</v>
      </c>
      <c r="Z478" s="63">
        <f t="shared" si="44"/>
        <v>34162.5</v>
      </c>
      <c r="AA478" s="63">
        <f t="shared" si="44"/>
        <v>186221.2</v>
      </c>
      <c r="AB478" s="22">
        <v>2020</v>
      </c>
      <c r="AC478" s="94">
        <f t="shared" si="44"/>
        <v>-402.4</v>
      </c>
      <c r="AD478" s="60"/>
      <c r="AG478" s="2"/>
      <c r="AH478" s="11"/>
    </row>
    <row r="479" spans="2:34" ht="80.25" customHeight="1" x14ac:dyDescent="0.35"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3" t="s">
        <v>386</v>
      </c>
      <c r="T479" s="3" t="s">
        <v>32</v>
      </c>
      <c r="U479" s="14">
        <v>76</v>
      </c>
      <c r="V479" s="14">
        <v>72</v>
      </c>
      <c r="W479" s="14">
        <v>72</v>
      </c>
      <c r="X479" s="14">
        <v>72</v>
      </c>
      <c r="Y479" s="38">
        <v>72</v>
      </c>
      <c r="Z479" s="53">
        <v>66</v>
      </c>
      <c r="AA479" s="53">
        <v>66</v>
      </c>
      <c r="AB479" s="14">
        <v>2020</v>
      </c>
      <c r="AD479" s="60"/>
      <c r="AG479" s="2"/>
      <c r="AH479" s="11"/>
    </row>
    <row r="480" spans="2:34" ht="39.75" customHeight="1" x14ac:dyDescent="0.35">
      <c r="B480" s="12">
        <v>0</v>
      </c>
      <c r="C480" s="12">
        <v>1</v>
      </c>
      <c r="D480" s="12">
        <v>1</v>
      </c>
      <c r="E480" s="12">
        <v>0</v>
      </c>
      <c r="F480" s="12">
        <v>7</v>
      </c>
      <c r="G480" s="12">
        <v>0</v>
      </c>
      <c r="H480" s="12">
        <v>9</v>
      </c>
      <c r="I480" s="12">
        <v>0</v>
      </c>
      <c r="J480" s="12">
        <v>1</v>
      </c>
      <c r="K480" s="12">
        <v>5</v>
      </c>
      <c r="L480" s="12">
        <v>0</v>
      </c>
      <c r="M480" s="12">
        <v>2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4" t="s">
        <v>387</v>
      </c>
      <c r="T480" s="126" t="s">
        <v>12</v>
      </c>
      <c r="U480" s="26">
        <v>27531.5</v>
      </c>
      <c r="V480" s="26">
        <v>28925.4</v>
      </c>
      <c r="W480" s="26">
        <v>30829</v>
      </c>
      <c r="X480" s="26">
        <v>32305.8</v>
      </c>
      <c r="Y480" s="26">
        <v>32467</v>
      </c>
      <c r="Z480" s="61">
        <v>34158.9</v>
      </c>
      <c r="AA480" s="61">
        <f>Z480+Y480+X480+W480+V480+U480</f>
        <v>186217.60000000001</v>
      </c>
      <c r="AB480" s="14">
        <v>2020</v>
      </c>
      <c r="AC480" s="78">
        <v>-402.4</v>
      </c>
      <c r="AD480" s="60"/>
      <c r="AG480" s="2"/>
      <c r="AH480" s="11"/>
    </row>
    <row r="481" spans="1:34" ht="24.75" customHeight="1" x14ac:dyDescent="0.35">
      <c r="B481" s="12">
        <v>0</v>
      </c>
      <c r="C481" s="12">
        <v>1</v>
      </c>
      <c r="D481" s="12">
        <v>1</v>
      </c>
      <c r="E481" s="12">
        <v>1</v>
      </c>
      <c r="F481" s="12">
        <v>0</v>
      </c>
      <c r="G481" s="12">
        <v>0</v>
      </c>
      <c r="H481" s="12">
        <v>4</v>
      </c>
      <c r="I481" s="12">
        <v>0</v>
      </c>
      <c r="J481" s="12">
        <v>1</v>
      </c>
      <c r="K481" s="12">
        <v>5</v>
      </c>
      <c r="L481" s="12">
        <v>0</v>
      </c>
      <c r="M481" s="12">
        <v>2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5"/>
      <c r="T481" s="127"/>
      <c r="U481" s="26">
        <v>0</v>
      </c>
      <c r="V481" s="26">
        <v>0</v>
      </c>
      <c r="W481" s="26">
        <v>0</v>
      </c>
      <c r="X481" s="26">
        <v>0</v>
      </c>
      <c r="Y481" s="26">
        <v>0</v>
      </c>
      <c r="Z481" s="61">
        <v>3.6</v>
      </c>
      <c r="AA481" s="61">
        <f>Z481+Y481+X481+W481+V481+U481</f>
        <v>3.6</v>
      </c>
      <c r="AB481" s="14">
        <v>2020</v>
      </c>
      <c r="AD481" s="60"/>
      <c r="AG481" s="2"/>
      <c r="AH481" s="11"/>
    </row>
    <row r="482" spans="1:34" ht="60" customHeight="1" x14ac:dyDescent="0.35"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3" t="s">
        <v>379</v>
      </c>
      <c r="T482" s="3" t="s">
        <v>16</v>
      </c>
      <c r="U482" s="15">
        <v>100</v>
      </c>
      <c r="V482" s="15">
        <v>100</v>
      </c>
      <c r="W482" s="15">
        <v>100</v>
      </c>
      <c r="X482" s="15">
        <v>100</v>
      </c>
      <c r="Y482" s="15">
        <v>100</v>
      </c>
      <c r="Z482" s="54">
        <v>100</v>
      </c>
      <c r="AA482" s="54">
        <v>100</v>
      </c>
      <c r="AB482" s="14">
        <v>2020</v>
      </c>
      <c r="AD482" s="60"/>
      <c r="AG482" s="2"/>
      <c r="AH482" s="11"/>
    </row>
    <row r="483" spans="1:34" ht="39.75" customHeight="1" x14ac:dyDescent="0.35"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3" t="s">
        <v>380</v>
      </c>
      <c r="T483" s="3" t="s">
        <v>16</v>
      </c>
      <c r="U483" s="15">
        <v>100</v>
      </c>
      <c r="V483" s="15">
        <v>100</v>
      </c>
      <c r="W483" s="15">
        <v>100</v>
      </c>
      <c r="X483" s="15">
        <v>100</v>
      </c>
      <c r="Y483" s="15">
        <v>100</v>
      </c>
      <c r="Z483" s="54">
        <v>100</v>
      </c>
      <c r="AA483" s="54">
        <v>100</v>
      </c>
      <c r="AB483" s="14">
        <v>2020</v>
      </c>
      <c r="AD483" s="60"/>
      <c r="AG483" s="2"/>
      <c r="AH483" s="11"/>
    </row>
    <row r="484" spans="1:34" ht="75.75" customHeight="1" x14ac:dyDescent="0.35"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3" t="s">
        <v>388</v>
      </c>
      <c r="T484" s="3" t="s">
        <v>44</v>
      </c>
      <c r="U484" s="14">
        <v>1</v>
      </c>
      <c r="V484" s="14">
        <v>1</v>
      </c>
      <c r="W484" s="14">
        <v>1</v>
      </c>
      <c r="X484" s="14">
        <v>1</v>
      </c>
      <c r="Y484" s="14">
        <v>1</v>
      </c>
      <c r="Z484" s="53">
        <v>1</v>
      </c>
      <c r="AA484" s="53">
        <v>1</v>
      </c>
      <c r="AB484" s="14">
        <v>2020</v>
      </c>
      <c r="AD484" s="60"/>
      <c r="AG484" s="2"/>
      <c r="AH484" s="11"/>
    </row>
    <row r="485" spans="1:34" ht="80.25" customHeight="1" x14ac:dyDescent="0.35"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3" t="s">
        <v>389</v>
      </c>
      <c r="T485" s="3" t="s">
        <v>16</v>
      </c>
      <c r="U485" s="15">
        <v>100</v>
      </c>
      <c r="V485" s="15">
        <v>100</v>
      </c>
      <c r="W485" s="15">
        <v>100</v>
      </c>
      <c r="X485" s="15">
        <v>100</v>
      </c>
      <c r="Y485" s="15">
        <v>100</v>
      </c>
      <c r="Z485" s="54">
        <v>100</v>
      </c>
      <c r="AA485" s="54">
        <v>100</v>
      </c>
      <c r="AB485" s="14">
        <v>2020</v>
      </c>
      <c r="AD485" s="60"/>
      <c r="AG485" s="2"/>
      <c r="AH485" s="11"/>
    </row>
    <row r="486" spans="1:34" ht="93.75" x14ac:dyDescent="0.35">
      <c r="B486" s="12">
        <v>0</v>
      </c>
      <c r="C486" s="12">
        <v>1</v>
      </c>
      <c r="D486" s="12">
        <v>1</v>
      </c>
      <c r="E486" s="12">
        <v>0</v>
      </c>
      <c r="F486" s="12">
        <v>7</v>
      </c>
      <c r="G486" s="12">
        <v>0</v>
      </c>
      <c r="H486" s="12">
        <v>9</v>
      </c>
      <c r="I486" s="12">
        <v>0</v>
      </c>
      <c r="J486" s="12">
        <v>1</v>
      </c>
      <c r="K486" s="12">
        <v>5</v>
      </c>
      <c r="L486" s="12">
        <v>0</v>
      </c>
      <c r="M486" s="12">
        <v>3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8" t="s">
        <v>390</v>
      </c>
      <c r="T486" s="19" t="s">
        <v>12</v>
      </c>
      <c r="U486" s="20">
        <f t="shared" ref="U486:AC486" si="45">U488+U493+U494</f>
        <v>9806.5</v>
      </c>
      <c r="V486" s="20">
        <f t="shared" si="45"/>
        <v>16244.3</v>
      </c>
      <c r="W486" s="20">
        <f t="shared" si="45"/>
        <v>15876</v>
      </c>
      <c r="X486" s="20">
        <f t="shared" si="45"/>
        <v>13761</v>
      </c>
      <c r="Y486" s="20">
        <f t="shared" si="45"/>
        <v>13794.4</v>
      </c>
      <c r="Z486" s="63">
        <f t="shared" si="45"/>
        <v>13438.5</v>
      </c>
      <c r="AA486" s="63">
        <f t="shared" si="45"/>
        <v>82920.7</v>
      </c>
      <c r="AB486" s="22">
        <v>2020</v>
      </c>
      <c r="AC486" s="94">
        <f t="shared" si="45"/>
        <v>-134.19999999999999</v>
      </c>
      <c r="AD486" s="60"/>
      <c r="AG486" s="2"/>
      <c r="AH486" s="11"/>
    </row>
    <row r="487" spans="1:34" ht="75" x14ac:dyDescent="0.35"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3" t="s">
        <v>391</v>
      </c>
      <c r="T487" s="3" t="s">
        <v>16</v>
      </c>
      <c r="U487" s="15">
        <v>100</v>
      </c>
      <c r="V487" s="15">
        <v>100</v>
      </c>
      <c r="W487" s="15">
        <v>100</v>
      </c>
      <c r="X487" s="15">
        <v>100</v>
      </c>
      <c r="Y487" s="15">
        <v>100</v>
      </c>
      <c r="Z487" s="54">
        <v>100</v>
      </c>
      <c r="AA487" s="54">
        <v>100</v>
      </c>
      <c r="AB487" s="14">
        <v>2020</v>
      </c>
      <c r="AD487" s="60"/>
      <c r="AG487" s="2"/>
      <c r="AH487" s="11"/>
    </row>
    <row r="488" spans="1:34" ht="38.25" customHeight="1" x14ac:dyDescent="0.35">
      <c r="B488" s="12">
        <v>0</v>
      </c>
      <c r="C488" s="12">
        <v>1</v>
      </c>
      <c r="D488" s="12">
        <v>1</v>
      </c>
      <c r="E488" s="12">
        <v>0</v>
      </c>
      <c r="F488" s="12">
        <v>7</v>
      </c>
      <c r="G488" s="12">
        <v>0</v>
      </c>
      <c r="H488" s="12">
        <v>9</v>
      </c>
      <c r="I488" s="12">
        <v>0</v>
      </c>
      <c r="J488" s="12">
        <v>1</v>
      </c>
      <c r="K488" s="12">
        <v>5</v>
      </c>
      <c r="L488" s="12">
        <v>0</v>
      </c>
      <c r="M488" s="12">
        <v>3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3" t="s">
        <v>392</v>
      </c>
      <c r="T488" s="3" t="s">
        <v>12</v>
      </c>
      <c r="U488" s="26">
        <v>9806.5</v>
      </c>
      <c r="V488" s="26">
        <v>16244.3</v>
      </c>
      <c r="W488" s="26">
        <v>15876</v>
      </c>
      <c r="X488" s="26">
        <v>13731.3</v>
      </c>
      <c r="Y488" s="26">
        <v>13740.9</v>
      </c>
      <c r="Z488" s="61">
        <v>13438.5</v>
      </c>
      <c r="AA488" s="61">
        <f>Z488+Y488+X488+W488+V488+U488</f>
        <v>82837.5</v>
      </c>
      <c r="AB488" s="14">
        <v>2020</v>
      </c>
      <c r="AC488" s="78">
        <v>-134.19999999999999</v>
      </c>
      <c r="AD488" s="60"/>
      <c r="AG488" s="2"/>
      <c r="AH488" s="11"/>
    </row>
    <row r="489" spans="1:34" ht="56.25" x14ac:dyDescent="0.35"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3" t="s">
        <v>379</v>
      </c>
      <c r="T489" s="3" t="s">
        <v>16</v>
      </c>
      <c r="U489" s="15">
        <v>100</v>
      </c>
      <c r="V489" s="15">
        <v>100</v>
      </c>
      <c r="W489" s="15">
        <v>100</v>
      </c>
      <c r="X489" s="15">
        <v>100</v>
      </c>
      <c r="Y489" s="15">
        <v>100</v>
      </c>
      <c r="Z489" s="54">
        <v>100</v>
      </c>
      <c r="AA489" s="54">
        <v>100</v>
      </c>
      <c r="AB489" s="14">
        <v>2020</v>
      </c>
      <c r="AD489" s="60"/>
      <c r="AG489" s="2"/>
      <c r="AH489" s="11"/>
    </row>
    <row r="490" spans="1:34" ht="56.25" x14ac:dyDescent="0.3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13" t="s">
        <v>393</v>
      </c>
      <c r="T490" s="3" t="s">
        <v>44</v>
      </c>
      <c r="U490" s="14">
        <v>1</v>
      </c>
      <c r="V490" s="14">
        <v>1</v>
      </c>
      <c r="W490" s="14">
        <v>1</v>
      </c>
      <c r="X490" s="14">
        <v>1</v>
      </c>
      <c r="Y490" s="14">
        <v>1</v>
      </c>
      <c r="Z490" s="53">
        <v>1</v>
      </c>
      <c r="AA490" s="53">
        <v>1</v>
      </c>
      <c r="AB490" s="14">
        <v>2020</v>
      </c>
      <c r="AD490" s="60"/>
      <c r="AG490" s="2"/>
      <c r="AH490" s="11"/>
    </row>
    <row r="491" spans="1:34" ht="37.5" x14ac:dyDescent="0.35"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3" t="s">
        <v>394</v>
      </c>
      <c r="T491" s="3" t="s">
        <v>16</v>
      </c>
      <c r="U491" s="15">
        <v>100</v>
      </c>
      <c r="V491" s="15">
        <v>100</v>
      </c>
      <c r="W491" s="15">
        <v>100</v>
      </c>
      <c r="X491" s="15">
        <v>100</v>
      </c>
      <c r="Y491" s="15">
        <v>100</v>
      </c>
      <c r="Z491" s="54">
        <v>100</v>
      </c>
      <c r="AA491" s="54">
        <v>100</v>
      </c>
      <c r="AB491" s="14">
        <v>2020</v>
      </c>
      <c r="AD491" s="60"/>
      <c r="AG491" s="2"/>
      <c r="AH491" s="11"/>
    </row>
    <row r="492" spans="1:34" ht="96" customHeight="1" x14ac:dyDescent="0.35"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3" t="s">
        <v>395</v>
      </c>
      <c r="T492" s="3" t="s">
        <v>32</v>
      </c>
      <c r="U492" s="14">
        <v>152</v>
      </c>
      <c r="V492" s="14">
        <v>150</v>
      </c>
      <c r="W492" s="14">
        <v>152</v>
      </c>
      <c r="X492" s="14">
        <v>152</v>
      </c>
      <c r="Y492" s="38">
        <v>151</v>
      </c>
      <c r="Z492" s="53">
        <v>147</v>
      </c>
      <c r="AA492" s="53">
        <v>147</v>
      </c>
      <c r="AB492" s="14">
        <v>2020</v>
      </c>
      <c r="AD492" s="60"/>
      <c r="AG492" s="2"/>
      <c r="AH492" s="11"/>
    </row>
    <row r="493" spans="1:34" ht="36" customHeight="1" x14ac:dyDescent="0.35">
      <c r="B493" s="12">
        <v>0</v>
      </c>
      <c r="C493" s="12">
        <v>1</v>
      </c>
      <c r="D493" s="12">
        <v>1</v>
      </c>
      <c r="E493" s="12">
        <v>0</v>
      </c>
      <c r="F493" s="12">
        <v>7</v>
      </c>
      <c r="G493" s="12">
        <v>0</v>
      </c>
      <c r="H493" s="12">
        <v>9</v>
      </c>
      <c r="I493" s="12">
        <v>0</v>
      </c>
      <c r="J493" s="12">
        <v>1</v>
      </c>
      <c r="K493" s="12">
        <v>5</v>
      </c>
      <c r="L493" s="12">
        <v>0</v>
      </c>
      <c r="M493" s="12">
        <v>3</v>
      </c>
      <c r="N493" s="12">
        <v>1</v>
      </c>
      <c r="O493" s="12">
        <v>1</v>
      </c>
      <c r="P493" s="12">
        <v>2</v>
      </c>
      <c r="Q493" s="12">
        <v>0</v>
      </c>
      <c r="R493" s="12">
        <v>0</v>
      </c>
      <c r="S493" s="128" t="s">
        <v>396</v>
      </c>
      <c r="T493" s="126" t="s">
        <v>12</v>
      </c>
      <c r="U493" s="26">
        <v>0</v>
      </c>
      <c r="V493" s="26">
        <v>0</v>
      </c>
      <c r="W493" s="26">
        <v>0</v>
      </c>
      <c r="X493" s="26">
        <v>27</v>
      </c>
      <c r="Y493" s="26">
        <v>42.8</v>
      </c>
      <c r="Z493" s="61">
        <v>0</v>
      </c>
      <c r="AA493" s="61">
        <f>U493+V493+W493+X493+Y493+Z493</f>
        <v>69.8</v>
      </c>
      <c r="AB493" s="14">
        <v>2019</v>
      </c>
      <c r="AG493" s="2"/>
      <c r="AH493" s="11"/>
    </row>
    <row r="494" spans="1:34" ht="40.5" customHeight="1" x14ac:dyDescent="0.35">
      <c r="B494" s="12">
        <v>0</v>
      </c>
      <c r="C494" s="12">
        <v>1</v>
      </c>
      <c r="D494" s="12">
        <v>1</v>
      </c>
      <c r="E494" s="12">
        <v>0</v>
      </c>
      <c r="F494" s="12">
        <v>7</v>
      </c>
      <c r="G494" s="12">
        <v>0</v>
      </c>
      <c r="H494" s="12">
        <v>9</v>
      </c>
      <c r="I494" s="12">
        <v>0</v>
      </c>
      <c r="J494" s="12">
        <v>1</v>
      </c>
      <c r="K494" s="12">
        <v>5</v>
      </c>
      <c r="L494" s="12">
        <v>0</v>
      </c>
      <c r="M494" s="12">
        <v>3</v>
      </c>
      <c r="N494" s="12" t="s">
        <v>36</v>
      </c>
      <c r="O494" s="12">
        <v>1</v>
      </c>
      <c r="P494" s="12">
        <v>2</v>
      </c>
      <c r="Q494" s="12">
        <v>0</v>
      </c>
      <c r="R494" s="12">
        <v>0</v>
      </c>
      <c r="S494" s="129"/>
      <c r="T494" s="127"/>
      <c r="U494" s="26">
        <v>0</v>
      </c>
      <c r="V494" s="26">
        <v>0</v>
      </c>
      <c r="W494" s="26">
        <v>0</v>
      </c>
      <c r="X494" s="26">
        <v>2.7</v>
      </c>
      <c r="Y494" s="26">
        <v>10.7</v>
      </c>
      <c r="Z494" s="61">
        <v>0</v>
      </c>
      <c r="AA494" s="61">
        <f>U494+V494+W494+X494+Y494+Z494</f>
        <v>13.399999999999999</v>
      </c>
      <c r="AB494" s="14">
        <v>2019</v>
      </c>
      <c r="AG494" s="2"/>
      <c r="AH494" s="11"/>
    </row>
    <row r="495" spans="1:34" ht="56.25" x14ac:dyDescent="0.35"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3" t="s">
        <v>37</v>
      </c>
      <c r="T495" s="3" t="s">
        <v>32</v>
      </c>
      <c r="U495" s="23">
        <v>0</v>
      </c>
      <c r="V495" s="23">
        <v>0</v>
      </c>
      <c r="W495" s="23">
        <v>0</v>
      </c>
      <c r="X495" s="23">
        <v>1</v>
      </c>
      <c r="Y495" s="23">
        <v>1</v>
      </c>
      <c r="Z495" s="55">
        <v>0</v>
      </c>
      <c r="AA495" s="55">
        <v>1</v>
      </c>
      <c r="AB495" s="14">
        <v>2019</v>
      </c>
      <c r="AG495" s="2"/>
      <c r="AH495" s="11"/>
    </row>
    <row r="496" spans="1:34" x14ac:dyDescent="0.35">
      <c r="A496" s="131" t="s">
        <v>401</v>
      </c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32" t="s">
        <v>402</v>
      </c>
      <c r="Q496" s="133"/>
      <c r="R496" s="133"/>
      <c r="S496" s="133"/>
      <c r="T496" s="133"/>
      <c r="U496" s="133"/>
      <c r="V496" s="116" t="s">
        <v>14</v>
      </c>
      <c r="W496" s="117"/>
      <c r="X496" s="117"/>
      <c r="Y496" s="119"/>
      <c r="Z496" s="120"/>
      <c r="AA496" s="120"/>
      <c r="AB496" s="122" t="s">
        <v>397</v>
      </c>
      <c r="AG496" s="2"/>
      <c r="AH496" s="11"/>
    </row>
    <row r="497" spans="1:34" ht="4.5" customHeight="1" x14ac:dyDescent="0.35">
      <c r="A497" s="131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34"/>
      <c r="Q497" s="134"/>
      <c r="R497" s="134"/>
      <c r="S497" s="134"/>
      <c r="T497" s="134"/>
      <c r="U497" s="134"/>
      <c r="V497" s="118"/>
      <c r="W497" s="118"/>
      <c r="X497" s="118"/>
      <c r="Y497" s="121"/>
      <c r="Z497" s="121"/>
      <c r="AA497" s="121"/>
      <c r="AB497" s="123"/>
      <c r="AG497" s="2"/>
      <c r="AH497" s="11"/>
    </row>
    <row r="498" spans="1:34" x14ac:dyDescent="0.35">
      <c r="A498" s="131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34"/>
      <c r="Q498" s="134"/>
      <c r="R498" s="134"/>
      <c r="S498" s="134"/>
      <c r="T498" s="134"/>
      <c r="U498" s="134"/>
      <c r="V498" s="118"/>
      <c r="W498" s="118"/>
      <c r="X498" s="118"/>
      <c r="Y498" s="121"/>
      <c r="Z498" s="121"/>
      <c r="AA498" s="121"/>
      <c r="AB498" s="123"/>
      <c r="AG498" s="2"/>
      <c r="AH498" s="11"/>
    </row>
    <row r="499" spans="1:34" ht="9" customHeight="1" x14ac:dyDescent="0.35">
      <c r="A499" s="131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4"/>
      <c r="Q499" s="134"/>
      <c r="R499" s="134"/>
      <c r="S499" s="134"/>
      <c r="T499" s="134"/>
      <c r="U499" s="134"/>
      <c r="V499" s="118"/>
      <c r="W499" s="118"/>
      <c r="X499" s="118"/>
      <c r="Y499" s="121"/>
      <c r="Z499" s="121"/>
      <c r="AA499" s="121"/>
      <c r="AB499" s="123"/>
      <c r="AG499" s="2"/>
      <c r="AH499" s="11"/>
    </row>
    <row r="500" spans="1:34" ht="37.5" customHeight="1" x14ac:dyDescent="0.35">
      <c r="A500" s="131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34"/>
      <c r="Q500" s="134"/>
      <c r="R500" s="134"/>
      <c r="S500" s="134"/>
      <c r="T500" s="134"/>
      <c r="U500" s="134"/>
      <c r="V500" s="118"/>
      <c r="W500" s="118"/>
      <c r="X500" s="118"/>
      <c r="Y500" s="121"/>
      <c r="Z500" s="121"/>
      <c r="AA500" s="121"/>
      <c r="AB500" s="123"/>
      <c r="AG500" s="2"/>
      <c r="AH500" s="11"/>
    </row>
    <row r="501" spans="1:34" ht="29.25" customHeight="1" x14ac:dyDescent="0.35">
      <c r="X501" s="51"/>
      <c r="Y501" s="51"/>
      <c r="Z501" s="99"/>
    </row>
    <row r="502" spans="1:34" ht="30.75" customHeight="1" x14ac:dyDescent="0.35">
      <c r="X502" s="52"/>
      <c r="Y502" s="52"/>
      <c r="Z502" s="100"/>
    </row>
    <row r="503" spans="1:34" ht="21.75" customHeight="1" x14ac:dyDescent="0.35">
      <c r="X503" s="51"/>
      <c r="Y503" s="51"/>
      <c r="Z503" s="99"/>
      <c r="AC503" s="91"/>
      <c r="AD503" s="60"/>
    </row>
    <row r="504" spans="1:34" ht="21" x14ac:dyDescent="0.35">
      <c r="AC504" s="91"/>
      <c r="AD504" s="60"/>
    </row>
    <row r="505" spans="1:34" ht="21" x14ac:dyDescent="0.35">
      <c r="AC505" s="91"/>
      <c r="AD505" s="60"/>
    </row>
    <row r="506" spans="1:34" ht="21" x14ac:dyDescent="0.35">
      <c r="AC506" s="91"/>
      <c r="AD506" s="60"/>
    </row>
    <row r="507" spans="1:34" ht="21" x14ac:dyDescent="0.35">
      <c r="AC507" s="91"/>
      <c r="AD507" s="60"/>
    </row>
    <row r="508" spans="1:34" ht="21" x14ac:dyDescent="0.35">
      <c r="AC508" s="91"/>
      <c r="AD508" s="60"/>
    </row>
    <row r="509" spans="1:34" ht="21" x14ac:dyDescent="0.35">
      <c r="S509"/>
      <c r="AC509" s="91"/>
      <c r="AD509" s="60"/>
    </row>
    <row r="510" spans="1:34" ht="21" x14ac:dyDescent="0.35">
      <c r="S510"/>
      <c r="AC510" s="91"/>
      <c r="AD510" s="60"/>
    </row>
    <row r="511" spans="1:34" ht="21" x14ac:dyDescent="0.35">
      <c r="S511"/>
      <c r="AC511" s="91"/>
      <c r="AD511" s="60"/>
    </row>
  </sheetData>
  <mergeCells count="107">
    <mergeCell ref="B1:AB1"/>
    <mergeCell ref="B2:AB2"/>
    <mergeCell ref="B3:AB3"/>
    <mergeCell ref="B4:AB4"/>
    <mergeCell ref="B5:D6"/>
    <mergeCell ref="E5:R5"/>
    <mergeCell ref="T5:T6"/>
    <mergeCell ref="U5:Z5"/>
    <mergeCell ref="AA5:AB5"/>
    <mergeCell ref="E6:F6"/>
    <mergeCell ref="G6:H6"/>
    <mergeCell ref="I6:R6"/>
    <mergeCell ref="S21:S24"/>
    <mergeCell ref="T21:T24"/>
    <mergeCell ref="S28:S33"/>
    <mergeCell ref="T28:T33"/>
    <mergeCell ref="S45:S49"/>
    <mergeCell ref="T46:T49"/>
    <mergeCell ref="S75:S78"/>
    <mergeCell ref="T75:T78"/>
    <mergeCell ref="S109:S110"/>
    <mergeCell ref="T109:T110"/>
    <mergeCell ref="S113:S120"/>
    <mergeCell ref="T113:T120"/>
    <mergeCell ref="S122:S124"/>
    <mergeCell ref="T122:T124"/>
    <mergeCell ref="S126:S127"/>
    <mergeCell ref="T126:T127"/>
    <mergeCell ref="S131:S138"/>
    <mergeCell ref="T131:T138"/>
    <mergeCell ref="S140:S143"/>
    <mergeCell ref="T140:T143"/>
    <mergeCell ref="S145:S147"/>
    <mergeCell ref="T145:T147"/>
    <mergeCell ref="S151:S152"/>
    <mergeCell ref="T151:T152"/>
    <mergeCell ref="S158:S161"/>
    <mergeCell ref="T158:T161"/>
    <mergeCell ref="S172:S173"/>
    <mergeCell ref="T172:T173"/>
    <mergeCell ref="S197:S199"/>
    <mergeCell ref="T197:T199"/>
    <mergeCell ref="S261:S263"/>
    <mergeCell ref="T261:T263"/>
    <mergeCell ref="S265:S268"/>
    <mergeCell ref="T265:T268"/>
    <mergeCell ref="S285:S290"/>
    <mergeCell ref="T285:T290"/>
    <mergeCell ref="S298:S299"/>
    <mergeCell ref="T298:T299"/>
    <mergeCell ref="S242:S244"/>
    <mergeCell ref="T242:T244"/>
    <mergeCell ref="S301:S302"/>
    <mergeCell ref="T301:T302"/>
    <mergeCell ref="S304:S305"/>
    <mergeCell ref="T304:T305"/>
    <mergeCell ref="S311:S315"/>
    <mergeCell ref="T311:T315"/>
    <mergeCell ref="S317:S322"/>
    <mergeCell ref="T317:T322"/>
    <mergeCell ref="S325:S326"/>
    <mergeCell ref="T325:T326"/>
    <mergeCell ref="T328:T337"/>
    <mergeCell ref="S342:S343"/>
    <mergeCell ref="T342:T343"/>
    <mergeCell ref="S352:S353"/>
    <mergeCell ref="T352:T353"/>
    <mergeCell ref="S357:S358"/>
    <mergeCell ref="T357:T358"/>
    <mergeCell ref="S360:S361"/>
    <mergeCell ref="T360:T361"/>
    <mergeCell ref="A496:O500"/>
    <mergeCell ref="P496:U500"/>
    <mergeCell ref="S426:S427"/>
    <mergeCell ref="T426:T427"/>
    <mergeCell ref="S429:S430"/>
    <mergeCell ref="T429:T430"/>
    <mergeCell ref="S434:S437"/>
    <mergeCell ref="T434:T437"/>
    <mergeCell ref="S441:S442"/>
    <mergeCell ref="T441:T442"/>
    <mergeCell ref="S452:S453"/>
    <mergeCell ref="T452:T453"/>
    <mergeCell ref="AD5:AD6"/>
    <mergeCell ref="AD407:AD408"/>
    <mergeCell ref="V496:X500"/>
    <mergeCell ref="Y496:AA500"/>
    <mergeCell ref="AB496:AB500"/>
    <mergeCell ref="S467:S468"/>
    <mergeCell ref="T467:T468"/>
    <mergeCell ref="S475:S476"/>
    <mergeCell ref="T475:T476"/>
    <mergeCell ref="S480:S481"/>
    <mergeCell ref="T480:T481"/>
    <mergeCell ref="S493:S494"/>
    <mergeCell ref="T493:T494"/>
    <mergeCell ref="S400:S401"/>
    <mergeCell ref="T400:T401"/>
    <mergeCell ref="S409:S410"/>
    <mergeCell ref="T409:T410"/>
    <mergeCell ref="S413:S414"/>
    <mergeCell ref="T413:T414"/>
    <mergeCell ref="S417:S418"/>
    <mergeCell ref="T417:T418"/>
    <mergeCell ref="S420:S421"/>
    <mergeCell ref="T420:T421"/>
    <mergeCell ref="S328:S337"/>
  </mergeCells>
  <pageMargins left="0.78740157480314965" right="0.59055118110236227" top="0.78740157480314965" bottom="0.78740157480314965" header="0.51181102362204722" footer="0.51181102362204722"/>
  <pageSetup paperSize="9" scale="43" fitToHeight="0" orientation="landscape" r:id="rId1"/>
  <headerFooter differentFirst="1">
    <oddHeader>&amp;C&amp;P</oddHeader>
  </headerFooter>
  <rowBreaks count="27" manualBreakCount="27">
    <brk id="11" max="27" man="1"/>
    <brk id="20" max="27" man="1"/>
    <brk id="38" max="27" man="1"/>
    <brk id="58" max="27" man="1"/>
    <brk id="71" max="27" man="1"/>
    <brk id="87" max="27" man="1"/>
    <brk id="104" max="27" man="1"/>
    <brk id="130" max="16383" man="1"/>
    <brk id="153" max="27" man="1"/>
    <brk id="165" max="27" man="1"/>
    <brk id="183" max="27" man="1"/>
    <brk id="201" max="27" man="1"/>
    <brk id="219" max="27" man="1"/>
    <brk id="236" max="27" man="1"/>
    <brk id="256" max="27" man="1"/>
    <brk id="276" max="27" man="1"/>
    <brk id="294" max="27" man="1"/>
    <brk id="310" max="27" man="1"/>
    <brk id="339" max="27" man="1"/>
    <brk id="354" max="27" man="1"/>
    <brk id="372" max="27" man="1"/>
    <brk id="387" max="27" man="1"/>
    <brk id="404" max="27" man="1"/>
    <brk id="430" max="27" man="1"/>
    <brk id="454" max="27" man="1"/>
    <brk id="474" max="27" man="1"/>
    <brk id="49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Лист1!_GoBack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Ким Екатерина Игоревна</cp:lastModifiedBy>
  <cp:lastPrinted>2020-12-29T09:26:01Z</cp:lastPrinted>
  <dcterms:created xsi:type="dcterms:W3CDTF">2020-12-29T07:39:19Z</dcterms:created>
  <dcterms:modified xsi:type="dcterms:W3CDTF">2021-01-28T14:35:01Z</dcterms:modified>
</cp:coreProperties>
</file>